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3395" windowHeight="4425"/>
  </bookViews>
  <sheets>
    <sheet name="Now, Sum, Min, Max, Average, If" sheetId="2" r:id="rId1"/>
    <sheet name="Sort, Conditional Formatting" sheetId="1" r:id="rId2"/>
    <sheet name="Subtotals" sheetId="3" r:id="rId3"/>
    <sheet name="AutoFilter" sheetId="4" r:id="rId4"/>
    <sheet name="Chart" sheetId="5" r:id="rId5"/>
    <sheet name="Pivot Table, Pivot Chart" sheetId="8" r:id="rId6"/>
    <sheet name="Solver" sheetId="9" r:id="rId7"/>
    <sheet name="Goal Seek" sheetId="10" r:id="rId8"/>
    <sheet name="Scenario Data" sheetId="11" r:id="rId9"/>
    <sheet name="Scenario Summary" sheetId="18" r:id="rId10"/>
  </sheets>
  <definedNames>
    <definedName name="_xlnm._FilterDatabase" localSheetId="3" hidden="1">AutoFilter!$A$1:$E$35</definedName>
    <definedName name="solver_adj" localSheetId="6" hidden="1">Solver!$J$18:$J$20</definedName>
    <definedName name="solver_cvg" localSheetId="6" hidden="1">0.0001</definedName>
    <definedName name="solver_drv" localSheetId="6" hidden="1">2</definedName>
    <definedName name="solver_eng" localSheetId="7" hidden="1">1</definedName>
    <definedName name="solver_eng" localSheetId="8" hidden="1">1</definedName>
    <definedName name="solver_eng" localSheetId="6" hidden="1">1</definedName>
    <definedName name="solver_est" localSheetId="6" hidden="1">1</definedName>
    <definedName name="solver_itr" localSheetId="6" hidden="1">2147483647</definedName>
    <definedName name="solver_lhs1" localSheetId="6" hidden="1">Solver!$J$18:$J$20</definedName>
    <definedName name="solver_lhs2" localSheetId="6" hidden="1">Solver!$J$18:$J$20</definedName>
    <definedName name="solver_lhs3" localSheetId="6" hidden="1">Solver!$J$20</definedName>
    <definedName name="solver_lhs4" localSheetId="6" hidden="1">Solver!$M$20</definedName>
    <definedName name="solver_lhs5" localSheetId="6" hidden="1">Solver!$E$20</definedName>
    <definedName name="solver_lhs6" localSheetId="6" hidden="1">Solver!$E$20</definedName>
    <definedName name="solver_mip" localSheetId="6" hidden="1">2147483647</definedName>
    <definedName name="solver_mni" localSheetId="6" hidden="1">30</definedName>
    <definedName name="solver_mrt" localSheetId="6" hidden="1">0.075</definedName>
    <definedName name="solver_msl" localSheetId="6" hidden="1">2</definedName>
    <definedName name="solver_neg" localSheetId="7" hidden="1">1</definedName>
    <definedName name="solver_neg" localSheetId="8" hidden="1">1</definedName>
    <definedName name="solver_neg" localSheetId="6" hidden="1">1</definedName>
    <definedName name="solver_nod" localSheetId="6" hidden="1">2147483647</definedName>
    <definedName name="solver_num" localSheetId="7" hidden="1">0</definedName>
    <definedName name="solver_num" localSheetId="8" hidden="1">0</definedName>
    <definedName name="solver_num" localSheetId="6" hidden="1">4</definedName>
    <definedName name="solver_nwt" localSheetId="6" hidden="1">1</definedName>
    <definedName name="solver_opt" localSheetId="7" hidden="1">'Goal Seek'!$D$4</definedName>
    <definedName name="solver_opt" localSheetId="8" hidden="1">'Scenario Data'!$F$12</definedName>
    <definedName name="solver_opt" localSheetId="6" hidden="1">Solver!$J$23</definedName>
    <definedName name="solver_pre" localSheetId="6" hidden="1">0.000001</definedName>
    <definedName name="solver_rbv" localSheetId="6" hidden="1">2</definedName>
    <definedName name="solver_rel1" localSheetId="6" hidden="1">4</definedName>
    <definedName name="solver_rel2" localSheetId="6" hidden="1">3</definedName>
    <definedName name="solver_rel3" localSheetId="6" hidden="1">2</definedName>
    <definedName name="solver_rel4" localSheetId="6" hidden="1">1</definedName>
    <definedName name="solver_rel5" localSheetId="6" hidden="1">1</definedName>
    <definedName name="solver_rel6" localSheetId="6" hidden="1">1</definedName>
    <definedName name="solver_rhs1" localSheetId="6" hidden="1">integer</definedName>
    <definedName name="solver_rhs2" localSheetId="6" hidden="1">0</definedName>
    <definedName name="solver_rhs3" localSheetId="6" hidden="1">10</definedName>
    <definedName name="solver_rhs4" localSheetId="6" hidden="1">150</definedName>
    <definedName name="solver_rhs5" localSheetId="6" hidden="1">252</definedName>
    <definedName name="solver_rhs6" localSheetId="6" hidden="1">112</definedName>
    <definedName name="solver_rlx" localSheetId="6" hidden="1">2</definedName>
    <definedName name="solver_rsd" localSheetId="6" hidden="1">0</definedName>
    <definedName name="solver_scl" localSheetId="6" hidden="1">2</definedName>
    <definedName name="solver_sho" localSheetId="6" hidden="1">2</definedName>
    <definedName name="solver_ssz" localSheetId="6" hidden="1">100</definedName>
    <definedName name="solver_tim" localSheetId="6" hidden="1">2147483647</definedName>
    <definedName name="solver_tol" localSheetId="6" hidden="1">0.01</definedName>
    <definedName name="solver_typ" localSheetId="7" hidden="1">1</definedName>
    <definedName name="solver_typ" localSheetId="8" hidden="1">1</definedName>
    <definedName name="solver_typ" localSheetId="6" hidden="1">1</definedName>
    <definedName name="solver_val" localSheetId="7" hidden="1">0</definedName>
    <definedName name="solver_val" localSheetId="8" hidden="1">0</definedName>
    <definedName name="solver_val" localSheetId="6" hidden="1">5000</definedName>
    <definedName name="solver_ver" localSheetId="7" hidden="1">3</definedName>
    <definedName name="solver_ver" localSheetId="8" hidden="1">3</definedName>
    <definedName name="solver_ver" localSheetId="6" hidden="1">3</definedName>
  </definedNames>
  <calcPr calcId="145621"/>
  <pivotCaches>
    <pivotCache cacheId="0" r:id="rId11"/>
  </pivotCaches>
</workbook>
</file>

<file path=xl/calcChain.xml><?xml version="1.0" encoding="utf-8"?>
<calcChain xmlns="http://schemas.openxmlformats.org/spreadsheetml/2006/main">
  <c r="D1" i="2" l="1"/>
  <c r="B7" i="11"/>
  <c r="J23" i="9"/>
  <c r="J21" i="9"/>
  <c r="M10" i="9"/>
  <c r="M19" i="9" s="1"/>
  <c r="M9" i="9"/>
  <c r="M18" i="9" s="1"/>
  <c r="B23" i="9"/>
  <c r="B21" i="9"/>
  <c r="E10" i="9"/>
  <c r="E9" i="9"/>
  <c r="E18" i="9" s="1"/>
  <c r="M20" i="9" l="1"/>
  <c r="B11" i="11"/>
  <c r="B10" i="11"/>
  <c r="D4" i="10"/>
  <c r="E19" i="9"/>
  <c r="E5" i="5"/>
  <c r="E6" i="5"/>
  <c r="E7" i="5"/>
  <c r="E4" i="5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  <c r="E40" i="3"/>
  <c r="E28" i="3"/>
  <c r="E2" i="3"/>
  <c r="E13" i="3"/>
  <c r="E21" i="3"/>
  <c r="E29" i="3"/>
  <c r="E39" i="3" s="1"/>
  <c r="E3" i="3"/>
  <c r="E14" i="3"/>
  <c r="E22" i="3"/>
  <c r="E30" i="3"/>
  <c r="E4" i="3"/>
  <c r="E31" i="3"/>
  <c r="E5" i="3"/>
  <c r="E15" i="3"/>
  <c r="E23" i="3"/>
  <c r="E32" i="3"/>
  <c r="E6" i="3"/>
  <c r="E16" i="3"/>
  <c r="E24" i="3"/>
  <c r="E33" i="3"/>
  <c r="E7" i="3"/>
  <c r="E17" i="3"/>
  <c r="E25" i="3"/>
  <c r="E34" i="3"/>
  <c r="E8" i="3"/>
  <c r="E35" i="3"/>
  <c r="E9" i="3"/>
  <c r="E18" i="3"/>
  <c r="E26" i="3"/>
  <c r="E36" i="3"/>
  <c r="E10" i="3"/>
  <c r="E19" i="3"/>
  <c r="E27" i="3"/>
  <c r="E37" i="3"/>
  <c r="E11" i="3"/>
  <c r="E38" i="3"/>
  <c r="B12" i="2"/>
  <c r="D10" i="2"/>
  <c r="D9" i="2"/>
  <c r="D8" i="2"/>
  <c r="D7" i="2"/>
  <c r="E26" i="1"/>
  <c r="E30" i="1"/>
  <c r="E27" i="1"/>
  <c r="E31" i="1"/>
  <c r="E28" i="1"/>
  <c r="E32" i="1"/>
  <c r="E35" i="1"/>
  <c r="E29" i="1"/>
  <c r="E33" i="1"/>
  <c r="E12" i="1"/>
  <c r="E20" i="1"/>
  <c r="E16" i="1"/>
  <c r="E13" i="1"/>
  <c r="E21" i="1"/>
  <c r="E17" i="1"/>
  <c r="E14" i="1"/>
  <c r="E22" i="1"/>
  <c r="E18" i="1"/>
  <c r="E25" i="1"/>
  <c r="E15" i="1"/>
  <c r="E23" i="1"/>
  <c r="E19" i="1"/>
  <c r="E7" i="1"/>
  <c r="E3" i="1"/>
  <c r="E8" i="1"/>
  <c r="E4" i="1"/>
  <c r="E11" i="1"/>
  <c r="E9" i="1"/>
  <c r="E5" i="1"/>
  <c r="E6" i="1"/>
  <c r="E2" i="1"/>
  <c r="E10" i="1"/>
  <c r="E34" i="1"/>
  <c r="E24" i="1"/>
  <c r="D5" i="2"/>
  <c r="D6" i="2"/>
  <c r="D4" i="2"/>
  <c r="E20" i="9" l="1"/>
  <c r="B12" i="11"/>
  <c r="E20" i="3"/>
  <c r="E12" i="3"/>
</calcChain>
</file>

<file path=xl/sharedStrings.xml><?xml version="1.0" encoding="utf-8"?>
<sst xmlns="http://schemas.openxmlformats.org/spreadsheetml/2006/main" count="456" uniqueCount="83">
  <si>
    <t>Board</t>
  </si>
  <si>
    <t>Lessons</t>
  </si>
  <si>
    <t>Training</t>
  </si>
  <si>
    <t>Income</t>
  </si>
  <si>
    <t>Profit</t>
  </si>
  <si>
    <t>Service</t>
  </si>
  <si>
    <t>Client</t>
  </si>
  <si>
    <t>Profit Per Service</t>
  </si>
  <si>
    <t>Expense</t>
  </si>
  <si>
    <t>Pam</t>
  </si>
  <si>
    <t>Quantity</t>
  </si>
  <si>
    <t>Brenda</t>
  </si>
  <si>
    <t>Mary</t>
  </si>
  <si>
    <t>Lisa</t>
  </si>
  <si>
    <t>Quarter</t>
  </si>
  <si>
    <t>First</t>
  </si>
  <si>
    <t>Second</t>
  </si>
  <si>
    <t>Third</t>
  </si>
  <si>
    <t>Fourth</t>
  </si>
  <si>
    <t>Total</t>
  </si>
  <si>
    <t>Total Profit:</t>
  </si>
  <si>
    <t>Minimum Profit:</t>
  </si>
  <si>
    <t>Maximum Profit:</t>
  </si>
  <si>
    <t>Average:</t>
  </si>
  <si>
    <t>Grand Total</t>
  </si>
  <si>
    <t>First Total</t>
  </si>
  <si>
    <t>Second Total</t>
  </si>
  <si>
    <t>Third Total</t>
  </si>
  <si>
    <t>Fourth Total</t>
  </si>
  <si>
    <t>Total Profit Per Client</t>
  </si>
  <si>
    <t>Row Labels</t>
  </si>
  <si>
    <t>Sum of Profit</t>
  </si>
  <si>
    <t>Column Labels</t>
  </si>
  <si>
    <t>(All)</t>
  </si>
  <si>
    <t>Constraints</t>
  </si>
  <si>
    <t>Number of Services</t>
  </si>
  <si>
    <t>Time Per Service</t>
  </si>
  <si>
    <t>Total Time of Services</t>
  </si>
  <si>
    <t>Maximum Monthly Payment:</t>
  </si>
  <si>
    <t>Interest Rate:</t>
  </si>
  <si>
    <t>Price of Truck and Trailer Combined:</t>
  </si>
  <si>
    <t>Loan Term:</t>
  </si>
  <si>
    <t>Months</t>
  </si>
  <si>
    <t>I want to buy a truck and trailer to be able to haul any horses to the vet in case of an emergency. I don't want my montly payment to be more than $600 a month, and my loan would be for 36 months with a 4.5% interest rate. What is the most I can spend on a truck and trailer?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</si>
  <si>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</si>
  <si>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</si>
  <si>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</si>
  <si>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</si>
  <si>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</si>
  <si>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</si>
  <si>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# of Employees including self</t>
  </si>
  <si>
    <t>Barn Hours</t>
  </si>
  <si>
    <t>Service Hours</t>
  </si>
  <si>
    <t>Total Profit</t>
  </si>
  <si>
    <t>Total Income</t>
  </si>
  <si>
    <t># of Each Service (Using Solver)</t>
  </si>
  <si>
    <t>Total Cost Per Month</t>
  </si>
  <si>
    <t>Total Income Per Month</t>
  </si>
  <si>
    <t>Total Profit Per Month</t>
  </si>
  <si>
    <t>Total Time</t>
  </si>
  <si>
    <t>hours</t>
  </si>
  <si>
    <t>Lessons+Training</t>
  </si>
  <si>
    <t>Board = 10 horses</t>
  </si>
  <si>
    <t>Lessons + Training Time &lt;= 150 hours</t>
  </si>
  <si>
    <t>Lessons + Training Time &lt;= 240 hours</t>
  </si>
  <si>
    <t>Only Self</t>
  </si>
  <si>
    <t>One Employee @ $10/hr</t>
  </si>
  <si>
    <t>Created by Kaitlin on 9/25/2015
Modified by Kaitlin on 9/25/2015</t>
  </si>
  <si>
    <t>Number of Employees Incl. Self</t>
  </si>
  <si>
    <t>$/Hour for Barn Hours</t>
  </si>
  <si>
    <t>Total Expenses</t>
  </si>
  <si>
    <t>One Employee @ $7/hr</t>
  </si>
  <si>
    <t>Number of Lessons</t>
  </si>
  <si>
    <t>Number of Training Rides</t>
  </si>
  <si>
    <t>Number of Horses</t>
  </si>
  <si>
    <t>"To Contract Help or Not?" Scenario Summary</t>
  </si>
  <si>
    <t>I'm thinking about hiring some contracted help for the barn to free up some more time to offer my services. I want to know if it will be profitable or not to do so. I am paying myself 25% of what the business makes. It takes 5 hours a day to do "barn work" with 10 horses.</t>
  </si>
  <si>
    <t>I want my horse business to make as much as it can every month. Below is how much profit I make from each service. My barn is full (10 horses). In Solver B, I can't offer  training and lessons for more than 112 hours per month because the barn takes 140 hours. In Solver A, I have hired someone to do the barn so I can have more time to offer services. This give me 240 hours to offer either training or lessons.</t>
  </si>
  <si>
    <t>Income Per Month Only Self (Solver B)</t>
  </si>
  <si>
    <t>Income Per Month with 1 Employee (Solver A)</t>
  </si>
  <si>
    <t>Profit Per Service as of:</t>
  </si>
  <si>
    <t>Barn Hour $/Hour</t>
  </si>
  <si>
    <t>Service Hours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</si>
</sst>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0" fillId="0" borderId="0" xfId="0" applyAlignment="1">
      <alignment horizontal="right"/>
    </xf>
    <xf numFmtId="44" fontId="0" fillId="0" borderId="0" xfId="1" applyFont="1"/>
    <xf numFmtId="4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6" fontId="0" fillId="0" borderId="0" xfId="0" applyNumberFormat="1"/>
    <xf numFmtId="10" fontId="0" fillId="0" borderId="0" xfId="0" applyNumberFormat="1"/>
    <xf numFmtId="8" fontId="0" fillId="0" borderId="0" xfId="0" applyNumberFormat="1"/>
    <xf numFmtId="0" fontId="0" fillId="0" borderId="0" xfId="0" applyFill="1" applyBorder="1" applyAlignment="1"/>
    <xf numFmtId="0" fontId="0" fillId="0" borderId="4" xfId="0" applyFill="1" applyBorder="1" applyAlignment="1"/>
    <xf numFmtId="0" fontId="3" fillId="2" borderId="1" xfId="0" applyFont="1" applyFill="1" applyBorder="1" applyAlignment="1">
      <alignment horizontal="right"/>
    </xf>
    <xf numFmtId="0" fontId="0" fillId="4" borderId="0" xfId="0" applyFill="1" applyBorder="1" applyAlignment="1"/>
    <xf numFmtId="0" fontId="4" fillId="0" borderId="0" xfId="0" applyFont="1" applyFill="1" applyBorder="1" applyAlignment="1">
      <alignment vertical="top" wrapText="1"/>
    </xf>
    <xf numFmtId="0" fontId="0" fillId="0" borderId="3" xfId="0" applyBorder="1"/>
    <xf numFmtId="44" fontId="0" fillId="0" borderId="3" xfId="0" applyNumberFormat="1" applyBorder="1"/>
    <xf numFmtId="0" fontId="0" fillId="0" borderId="0" xfId="0" applyFont="1"/>
    <xf numFmtId="44" fontId="0" fillId="0" borderId="0" xfId="0" applyNumberFormat="1" applyFill="1" applyBorder="1" applyAlignment="1"/>
    <xf numFmtId="44" fontId="0" fillId="0" borderId="2" xfId="0" applyNumberFormat="1" applyFill="1" applyBorder="1" applyAlignment="1"/>
    <xf numFmtId="0" fontId="5" fillId="2" borderId="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44" fontId="0" fillId="4" borderId="0" xfId="0" applyNumberFormat="1" applyFill="1" applyBorder="1" applyAlignment="1"/>
    <xf numFmtId="0" fontId="2" fillId="0" borderId="0" xfId="0" applyFont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44" fontId="0" fillId="4" borderId="0" xfId="1" applyFont="1" applyFill="1" applyBorder="1" applyAlignment="1"/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0" borderId="8" xfId="0" applyFont="1" applyBorder="1"/>
    <xf numFmtId="0" fontId="0" fillId="0" borderId="0" xfId="0" applyBorder="1"/>
    <xf numFmtId="0" fontId="2" fillId="0" borderId="0" xfId="0" applyFont="1" applyBorder="1"/>
    <xf numFmtId="0" fontId="0" fillId="0" borderId="9" xfId="0" applyBorder="1"/>
    <xf numFmtId="0" fontId="0" fillId="0" borderId="8" xfId="0" applyBorder="1"/>
    <xf numFmtId="44" fontId="0" fillId="0" borderId="0" xfId="1" applyFont="1" applyBorder="1"/>
    <xf numFmtId="0" fontId="0" fillId="0" borderId="0" xfId="0" applyNumberFormat="1" applyBorder="1"/>
    <xf numFmtId="0" fontId="2" fillId="0" borderId="9" xfId="0" applyFont="1" applyBorder="1"/>
    <xf numFmtId="0" fontId="0" fillId="0" borderId="8" xfId="0" applyFont="1" applyBorder="1"/>
    <xf numFmtId="0" fontId="2" fillId="0" borderId="10" xfId="0" applyFont="1" applyBorder="1"/>
    <xf numFmtId="0" fontId="0" fillId="0" borderId="11" xfId="0" applyBorder="1"/>
    <xf numFmtId="0" fontId="2" fillId="0" borderId="3" xfId="0" applyFont="1" applyBorder="1"/>
    <xf numFmtId="0" fontId="2" fillId="0" borderId="0" xfId="0" applyFont="1" applyAlignment="1">
      <alignment horizontal="right"/>
    </xf>
    <xf numFmtId="44" fontId="2" fillId="0" borderId="0" xfId="0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22" fontId="2" fillId="0" borderId="0" xfId="0" applyNumberFormat="1" applyFont="1" applyAlignment="1">
      <alignment horizontal="center"/>
    </xf>
    <xf numFmtId="0" fontId="0" fillId="0" borderId="0" xfId="0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Chart!$B$3</c:f>
              <c:strCache>
                <c:ptCount val="1"/>
                <c:pt idx="0">
                  <c:v>Board</c:v>
                </c:pt>
              </c:strCache>
            </c:strRef>
          </c:tx>
          <c:invertIfNegative val="0"/>
          <c:cat>
            <c:strRef>
              <c:f>Chart!$A$4:$A$7</c:f>
              <c:strCache>
                <c:ptCount val="4"/>
                <c:pt idx="0">
                  <c:v>Lisa</c:v>
                </c:pt>
                <c:pt idx="1">
                  <c:v>Pam</c:v>
                </c:pt>
                <c:pt idx="2">
                  <c:v>Mary</c:v>
                </c:pt>
                <c:pt idx="3">
                  <c:v>Brenda</c:v>
                </c:pt>
              </c:strCache>
            </c:strRef>
          </c:cat>
          <c:val>
            <c:numRef>
              <c:f>Chart!$B$4:$B$7</c:f>
              <c:numCache>
                <c:formatCode>_("$"* #,##0.00_);_("$"* \(#,##0.00\);_("$"* "-"??_);_(@_)</c:formatCode>
                <c:ptCount val="4"/>
                <c:pt idx="0">
                  <c:v>450</c:v>
                </c:pt>
                <c:pt idx="1">
                  <c:v>50</c:v>
                </c:pt>
                <c:pt idx="2">
                  <c:v>175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Chart!$C$3</c:f>
              <c:strCache>
                <c:ptCount val="1"/>
                <c:pt idx="0">
                  <c:v>Lessons</c:v>
                </c:pt>
              </c:strCache>
            </c:strRef>
          </c:tx>
          <c:invertIfNegative val="0"/>
          <c:cat>
            <c:strRef>
              <c:f>Chart!$A$4:$A$7</c:f>
              <c:strCache>
                <c:ptCount val="4"/>
                <c:pt idx="0">
                  <c:v>Lisa</c:v>
                </c:pt>
                <c:pt idx="1">
                  <c:v>Pam</c:v>
                </c:pt>
                <c:pt idx="2">
                  <c:v>Mary</c:v>
                </c:pt>
                <c:pt idx="3">
                  <c:v>Brenda</c:v>
                </c:pt>
              </c:strCache>
            </c:strRef>
          </c:cat>
          <c:val>
            <c:numRef>
              <c:f>Chart!$C$4:$C$7</c:f>
              <c:numCache>
                <c:formatCode>_("$"* #,##0.00_);_("$"* \(#,##0.00\);_("$"* "-"??_);_(@_)</c:formatCode>
                <c:ptCount val="4"/>
                <c:pt idx="0">
                  <c:v>1740</c:v>
                </c:pt>
                <c:pt idx="1">
                  <c:v>960</c:v>
                </c:pt>
                <c:pt idx="2">
                  <c:v>3480</c:v>
                </c:pt>
                <c:pt idx="3">
                  <c:v>960</c:v>
                </c:pt>
              </c:numCache>
            </c:numRef>
          </c:val>
        </c:ser>
        <c:ser>
          <c:idx val="2"/>
          <c:order val="2"/>
          <c:tx>
            <c:strRef>
              <c:f>Chart!$D$3</c:f>
              <c:strCache>
                <c:ptCount val="1"/>
                <c:pt idx="0">
                  <c:v>Training</c:v>
                </c:pt>
              </c:strCache>
            </c:strRef>
          </c:tx>
          <c:invertIfNegative val="0"/>
          <c:cat>
            <c:strRef>
              <c:f>Chart!$A$4:$A$7</c:f>
              <c:strCache>
                <c:ptCount val="4"/>
                <c:pt idx="0">
                  <c:v>Lisa</c:v>
                </c:pt>
                <c:pt idx="1">
                  <c:v>Pam</c:v>
                </c:pt>
                <c:pt idx="2">
                  <c:v>Mary</c:v>
                </c:pt>
                <c:pt idx="3">
                  <c:v>Brenda</c:v>
                </c:pt>
              </c:strCache>
            </c:strRef>
          </c:cat>
          <c:val>
            <c:numRef>
              <c:f>Chart!$D$4:$D$7</c:f>
              <c:numCache>
                <c:formatCode>_("$"* #,##0.00_);_("$"* \(#,##0.00\);_("$"* "-"??_);_(@_)</c:formatCode>
                <c:ptCount val="4"/>
                <c:pt idx="0">
                  <c:v>1680</c:v>
                </c:pt>
                <c:pt idx="1">
                  <c:v>280</c:v>
                </c:pt>
                <c:pt idx="2">
                  <c:v>0</c:v>
                </c:pt>
                <c:pt idx="3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086592"/>
        <c:axId val="127088128"/>
      </c:barChart>
      <c:catAx>
        <c:axId val="127086592"/>
        <c:scaling>
          <c:orientation val="minMax"/>
        </c:scaling>
        <c:delete val="0"/>
        <c:axPos val="b"/>
        <c:majorTickMark val="out"/>
        <c:minorTickMark val="none"/>
        <c:tickLblPos val="nextTo"/>
        <c:crossAx val="127088128"/>
        <c:crosses val="autoZero"/>
        <c:auto val="1"/>
        <c:lblAlgn val="ctr"/>
        <c:lblOffset val="100"/>
        <c:noMultiLvlLbl val="0"/>
      </c:catAx>
      <c:valAx>
        <c:axId val="127088128"/>
        <c:scaling>
          <c:orientation val="minMax"/>
        </c:scaling>
        <c:delete val="0"/>
        <c:axPos val="l"/>
        <c:majorGridlines/>
        <c:numFmt formatCode="_(&quot;$&quot;* #,##0.00_);_(&quot;$&quot;* \(#,##0.00\);_(&quot;$&quot;* &quot;-&quot;??_);_(@_)" sourceLinked="1"/>
        <c:majorTickMark val="out"/>
        <c:minorTickMark val="none"/>
        <c:tickLblPos val="nextTo"/>
        <c:crossAx val="1270865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[Copy of Excel Indiviual Project 2.xlsx]Pivot Table, Pivot Chart!PivotTable2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Table, Pivot Chart'!$B$3:$B$4</c:f>
              <c:strCache>
                <c:ptCount val="1"/>
                <c:pt idx="0">
                  <c:v>Board</c:v>
                </c:pt>
              </c:strCache>
            </c:strRef>
          </c:tx>
          <c:invertIfNegative val="0"/>
          <c:cat>
            <c:strRef>
              <c:f>'Pivot Table, Pivot Chart'!$A$5:$A$9</c:f>
              <c:strCache>
                <c:ptCount val="4"/>
                <c:pt idx="0">
                  <c:v>First</c:v>
                </c:pt>
                <c:pt idx="1">
                  <c:v>Second</c:v>
                </c:pt>
                <c:pt idx="2">
                  <c:v>Third</c:v>
                </c:pt>
                <c:pt idx="3">
                  <c:v>Fourth</c:v>
                </c:pt>
              </c:strCache>
            </c:strRef>
          </c:cat>
          <c:val>
            <c:numRef>
              <c:f>'Pivot Table, Pivot Chart'!$B$5:$B$9</c:f>
              <c:numCache>
                <c:formatCode>General</c:formatCode>
                <c:ptCount val="4"/>
                <c:pt idx="0">
                  <c:v>175</c:v>
                </c:pt>
                <c:pt idx="1">
                  <c:v>175</c:v>
                </c:pt>
                <c:pt idx="2">
                  <c:v>150</c:v>
                </c:pt>
                <c:pt idx="3">
                  <c:v>175</c:v>
                </c:pt>
              </c:numCache>
            </c:numRef>
          </c:val>
        </c:ser>
        <c:ser>
          <c:idx val="1"/>
          <c:order val="1"/>
          <c:tx>
            <c:strRef>
              <c:f>'Pivot Table, Pivot Chart'!$C$3:$C$4</c:f>
              <c:strCache>
                <c:ptCount val="1"/>
                <c:pt idx="0">
                  <c:v>Lessons</c:v>
                </c:pt>
              </c:strCache>
            </c:strRef>
          </c:tx>
          <c:invertIfNegative val="0"/>
          <c:cat>
            <c:strRef>
              <c:f>'Pivot Table, Pivot Chart'!$A$5:$A$9</c:f>
              <c:strCache>
                <c:ptCount val="4"/>
                <c:pt idx="0">
                  <c:v>First</c:v>
                </c:pt>
                <c:pt idx="1">
                  <c:v>Second</c:v>
                </c:pt>
                <c:pt idx="2">
                  <c:v>Third</c:v>
                </c:pt>
                <c:pt idx="3">
                  <c:v>Fourth</c:v>
                </c:pt>
              </c:strCache>
            </c:strRef>
          </c:cat>
          <c:val>
            <c:numRef>
              <c:f>'Pivot Table, Pivot Chart'!$C$5:$C$9</c:f>
              <c:numCache>
                <c:formatCode>General</c:formatCode>
                <c:ptCount val="4"/>
                <c:pt idx="0">
                  <c:v>1920</c:v>
                </c:pt>
                <c:pt idx="1">
                  <c:v>1260</c:v>
                </c:pt>
                <c:pt idx="2">
                  <c:v>2040</c:v>
                </c:pt>
                <c:pt idx="3">
                  <c:v>1920</c:v>
                </c:pt>
              </c:numCache>
            </c:numRef>
          </c:val>
        </c:ser>
        <c:ser>
          <c:idx val="2"/>
          <c:order val="2"/>
          <c:tx>
            <c:strRef>
              <c:f>'Pivot Table, Pivot Chart'!$D$3:$D$4</c:f>
              <c:strCache>
                <c:ptCount val="1"/>
                <c:pt idx="0">
                  <c:v>Training</c:v>
                </c:pt>
              </c:strCache>
            </c:strRef>
          </c:tx>
          <c:invertIfNegative val="0"/>
          <c:cat>
            <c:strRef>
              <c:f>'Pivot Table, Pivot Chart'!$A$5:$A$9</c:f>
              <c:strCache>
                <c:ptCount val="4"/>
                <c:pt idx="0">
                  <c:v>First</c:v>
                </c:pt>
                <c:pt idx="1">
                  <c:v>Second</c:v>
                </c:pt>
                <c:pt idx="2">
                  <c:v>Third</c:v>
                </c:pt>
                <c:pt idx="3">
                  <c:v>Fourth</c:v>
                </c:pt>
              </c:strCache>
            </c:strRef>
          </c:cat>
          <c:val>
            <c:numRef>
              <c:f>'Pivot Table, Pivot Chart'!$D$5:$D$9</c:f>
              <c:numCache>
                <c:formatCode>General</c:formatCode>
                <c:ptCount val="4"/>
                <c:pt idx="0">
                  <c:v>700</c:v>
                </c:pt>
                <c:pt idx="1">
                  <c:v>560</c:v>
                </c:pt>
                <c:pt idx="2">
                  <c:v>560</c:v>
                </c:pt>
                <c:pt idx="3">
                  <c:v>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217024"/>
        <c:axId val="127218816"/>
      </c:barChart>
      <c:catAx>
        <c:axId val="127217024"/>
        <c:scaling>
          <c:orientation val="minMax"/>
        </c:scaling>
        <c:delete val="0"/>
        <c:axPos val="b"/>
        <c:majorTickMark val="out"/>
        <c:minorTickMark val="none"/>
        <c:tickLblPos val="nextTo"/>
        <c:crossAx val="127218816"/>
        <c:crosses val="autoZero"/>
        <c:auto val="1"/>
        <c:lblAlgn val="ctr"/>
        <c:lblOffset val="100"/>
        <c:noMultiLvlLbl val="0"/>
      </c:catAx>
      <c:valAx>
        <c:axId val="1272188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7217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7</xdr:row>
      <xdr:rowOff>109537</xdr:rowOff>
    </xdr:from>
    <xdr:to>
      <xdr:col>7</xdr:col>
      <xdr:colOff>161925</xdr:colOff>
      <xdr:row>21</xdr:row>
      <xdr:rowOff>185737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9</xdr:row>
      <xdr:rowOff>161925</xdr:rowOff>
    </xdr:from>
    <xdr:to>
      <xdr:col>6</xdr:col>
      <xdr:colOff>390525</xdr:colOff>
      <xdr:row>24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Book1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aitlin" refreshedDate="42270.512152777781" createdVersion="4" refreshedVersion="4" minRefreshableVersion="3" recordCount="34">
  <cacheSource type="worksheet">
    <worksheetSource ref="A1:E35" sheet="Sheet6" r:id="rId2"/>
  </cacheSource>
  <cacheFields count="5">
    <cacheField name="Quarter" numFmtId="0">
      <sharedItems count="4">
        <s v="First"/>
        <s v="Second"/>
        <s v="Third"/>
        <s v="Fourth"/>
      </sharedItems>
    </cacheField>
    <cacheField name="Client" numFmtId="0">
      <sharedItems count="4">
        <s v="Lisa"/>
        <s v="Mary"/>
        <s v="Pam"/>
        <s v="Brenda"/>
      </sharedItems>
    </cacheField>
    <cacheField name="Service" numFmtId="0">
      <sharedItems count="3">
        <s v="Board"/>
        <s v="Lessons"/>
        <s v="Training"/>
      </sharedItems>
    </cacheField>
    <cacheField name="Quantity" numFmtId="0">
      <sharedItems containsSemiMixedTypes="0" containsString="0" containsNumber="1" containsInteger="1" minValue="1" maxValue="24"/>
    </cacheField>
    <cacheField name="Profit" numFmtId="0">
      <sharedItems containsSemiMixedTypes="0" containsString="0" containsNumber="1" containsInteger="1" minValue="25" maxValue="14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">
  <r>
    <x v="0"/>
    <x v="0"/>
    <x v="0"/>
    <n v="5"/>
    <n v="125"/>
  </r>
  <r>
    <x v="1"/>
    <x v="0"/>
    <x v="0"/>
    <n v="5"/>
    <n v="125"/>
  </r>
  <r>
    <x v="2"/>
    <x v="0"/>
    <x v="0"/>
    <n v="4"/>
    <n v="100"/>
  </r>
  <r>
    <x v="3"/>
    <x v="0"/>
    <x v="0"/>
    <n v="4"/>
    <n v="100"/>
  </r>
  <r>
    <x v="0"/>
    <x v="1"/>
    <x v="0"/>
    <n v="1"/>
    <n v="25"/>
  </r>
  <r>
    <x v="1"/>
    <x v="1"/>
    <x v="0"/>
    <n v="2"/>
    <n v="50"/>
  </r>
  <r>
    <x v="2"/>
    <x v="1"/>
    <x v="0"/>
    <n v="2"/>
    <n v="50"/>
  </r>
  <r>
    <x v="3"/>
    <x v="1"/>
    <x v="0"/>
    <n v="2"/>
    <n v="50"/>
  </r>
  <r>
    <x v="0"/>
    <x v="2"/>
    <x v="0"/>
    <n v="1"/>
    <n v="25"/>
  </r>
  <r>
    <x v="3"/>
    <x v="2"/>
    <x v="0"/>
    <n v="1"/>
    <n v="25"/>
  </r>
  <r>
    <x v="0"/>
    <x v="3"/>
    <x v="1"/>
    <n v="4"/>
    <n v="240"/>
  </r>
  <r>
    <x v="1"/>
    <x v="3"/>
    <x v="1"/>
    <n v="4"/>
    <n v="240"/>
  </r>
  <r>
    <x v="2"/>
    <x v="3"/>
    <x v="1"/>
    <n v="4"/>
    <n v="240"/>
  </r>
  <r>
    <x v="3"/>
    <x v="3"/>
    <x v="1"/>
    <n v="4"/>
    <n v="240"/>
  </r>
  <r>
    <x v="0"/>
    <x v="0"/>
    <x v="1"/>
    <n v="8"/>
    <n v="480"/>
  </r>
  <r>
    <x v="1"/>
    <x v="0"/>
    <x v="1"/>
    <n v="7"/>
    <n v="420"/>
  </r>
  <r>
    <x v="2"/>
    <x v="0"/>
    <x v="1"/>
    <n v="6"/>
    <n v="360"/>
  </r>
  <r>
    <x v="3"/>
    <x v="0"/>
    <x v="1"/>
    <n v="8"/>
    <n v="480"/>
  </r>
  <r>
    <x v="0"/>
    <x v="1"/>
    <x v="1"/>
    <n v="12"/>
    <n v="720"/>
  </r>
  <r>
    <x v="1"/>
    <x v="1"/>
    <x v="1"/>
    <n v="10"/>
    <n v="600"/>
  </r>
  <r>
    <x v="2"/>
    <x v="1"/>
    <x v="1"/>
    <n v="24"/>
    <n v="1440"/>
  </r>
  <r>
    <x v="3"/>
    <x v="1"/>
    <x v="1"/>
    <n v="12"/>
    <n v="720"/>
  </r>
  <r>
    <x v="0"/>
    <x v="2"/>
    <x v="1"/>
    <n v="8"/>
    <n v="480"/>
  </r>
  <r>
    <x v="3"/>
    <x v="2"/>
    <x v="1"/>
    <n v="8"/>
    <n v="480"/>
  </r>
  <r>
    <x v="0"/>
    <x v="3"/>
    <x v="2"/>
    <n v="4"/>
    <n v="140"/>
  </r>
  <r>
    <x v="1"/>
    <x v="3"/>
    <x v="2"/>
    <n v="4"/>
    <n v="140"/>
  </r>
  <r>
    <x v="2"/>
    <x v="3"/>
    <x v="2"/>
    <n v="4"/>
    <n v="140"/>
  </r>
  <r>
    <x v="3"/>
    <x v="3"/>
    <x v="2"/>
    <n v="4"/>
    <n v="140"/>
  </r>
  <r>
    <x v="0"/>
    <x v="0"/>
    <x v="2"/>
    <n v="12"/>
    <n v="420"/>
  </r>
  <r>
    <x v="1"/>
    <x v="0"/>
    <x v="2"/>
    <n v="12"/>
    <n v="420"/>
  </r>
  <r>
    <x v="2"/>
    <x v="0"/>
    <x v="2"/>
    <n v="12"/>
    <n v="420"/>
  </r>
  <r>
    <x v="3"/>
    <x v="0"/>
    <x v="2"/>
    <n v="12"/>
    <n v="420"/>
  </r>
  <r>
    <x v="0"/>
    <x v="2"/>
    <x v="2"/>
    <n v="4"/>
    <n v="140"/>
  </r>
  <r>
    <x v="3"/>
    <x v="2"/>
    <x v="2"/>
    <n v="4"/>
    <n v="14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A3:E9" firstHeaderRow="1" firstDataRow="2" firstDataCol="1" rowPageCount="1" colPageCount="1"/>
  <pivotFields count="5">
    <pivotField axis="axisRow" showAll="0">
      <items count="5">
        <item x="0"/>
        <item x="1"/>
        <item x="2"/>
        <item x="3"/>
        <item t="default"/>
      </items>
    </pivotField>
    <pivotField axis="axisPage" showAll="0">
      <items count="5">
        <item x="3"/>
        <item x="0"/>
        <item x="1"/>
        <item x="2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pageFields count="1">
    <pageField fld="1" hier="-1"/>
  </pageFields>
  <dataFields count="1">
    <dataField name="Sum of Profit" fld="4" baseField="0" baseItem="0"/>
  </dataFields>
  <chartFormats count="3">
    <chartFormat chart="0" format="0" series="1">
      <pivotArea type="data" outline="0" fieldPosition="0">
        <references count="1"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topLeftCell="A2" workbookViewId="0">
      <selection activeCell="E20" sqref="E20"/>
    </sheetView>
  </sheetViews>
  <sheetFormatPr defaultRowHeight="15" x14ac:dyDescent="0.25"/>
  <cols>
    <col min="3" max="3" width="11.42578125" bestFit="1" customWidth="1"/>
    <col min="4" max="4" width="9" customWidth="1"/>
    <col min="5" max="5" width="10.5703125" customWidth="1"/>
  </cols>
  <sheetData>
    <row r="1" spans="1:5" x14ac:dyDescent="0.25">
      <c r="A1" s="55" t="s">
        <v>80</v>
      </c>
      <c r="B1" s="55"/>
      <c r="C1" s="55"/>
      <c r="D1" s="56">
        <f ca="1">NOW()</f>
        <v>42983.904792476853</v>
      </c>
      <c r="E1" s="56"/>
    </row>
    <row r="3" spans="1:5" x14ac:dyDescent="0.25">
      <c r="B3" s="2" t="s">
        <v>3</v>
      </c>
      <c r="C3" s="2" t="s">
        <v>8</v>
      </c>
      <c r="D3" s="2" t="s">
        <v>4</v>
      </c>
    </row>
    <row r="4" spans="1:5" x14ac:dyDescent="0.25">
      <c r="A4" s="3" t="s">
        <v>0</v>
      </c>
      <c r="B4">
        <v>600</v>
      </c>
      <c r="C4">
        <v>575</v>
      </c>
      <c r="D4">
        <f>SUM(B4-C4)</f>
        <v>25</v>
      </c>
    </row>
    <row r="5" spans="1:5" x14ac:dyDescent="0.25">
      <c r="A5" s="3" t="s">
        <v>1</v>
      </c>
      <c r="B5">
        <v>75</v>
      </c>
      <c r="C5">
        <v>15</v>
      </c>
      <c r="D5">
        <f t="shared" ref="D5:D6" si="0">SUM(B5-C5)</f>
        <v>60</v>
      </c>
    </row>
    <row r="6" spans="1:5" x14ac:dyDescent="0.25">
      <c r="A6" s="51" t="s">
        <v>2</v>
      </c>
      <c r="B6" s="21">
        <v>75</v>
      </c>
      <c r="C6" s="21">
        <v>40</v>
      </c>
      <c r="D6" s="21">
        <f t="shared" si="0"/>
        <v>35</v>
      </c>
    </row>
    <row r="7" spans="1:5" x14ac:dyDescent="0.25">
      <c r="C7" s="52" t="s">
        <v>20</v>
      </c>
      <c r="D7">
        <f>SUM(D4:D6)</f>
        <v>120</v>
      </c>
    </row>
    <row r="8" spans="1:5" x14ac:dyDescent="0.25">
      <c r="B8" s="54" t="s">
        <v>21</v>
      </c>
      <c r="C8" s="54"/>
      <c r="D8">
        <f>MIN(D4:D6)</f>
        <v>25</v>
      </c>
    </row>
    <row r="9" spans="1:5" x14ac:dyDescent="0.25">
      <c r="B9" s="54" t="s">
        <v>22</v>
      </c>
      <c r="C9" s="54"/>
      <c r="D9">
        <f>MAX(D4:D6)</f>
        <v>60</v>
      </c>
    </row>
    <row r="10" spans="1:5" x14ac:dyDescent="0.25">
      <c r="C10" s="5" t="s">
        <v>23</v>
      </c>
      <c r="D10">
        <f>AVERAGE(D4:D6)</f>
        <v>40</v>
      </c>
    </row>
    <row r="12" spans="1:5" x14ac:dyDescent="0.25">
      <c r="B12" s="55" t="str">
        <f>IF(D7&gt;0,"Congratulations! You are making a profit!","Oh no! You are losing money!")</f>
        <v>Congratulations! You are making a profit!</v>
      </c>
      <c r="C12" s="55"/>
      <c r="D12" s="55"/>
      <c r="E12" s="55"/>
    </row>
  </sheetData>
  <mergeCells count="5">
    <mergeCell ref="B8:C8"/>
    <mergeCell ref="B9:C9"/>
    <mergeCell ref="A1:C1"/>
    <mergeCell ref="D1:E1"/>
    <mergeCell ref="B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H14" sqref="H14"/>
    </sheetView>
  </sheetViews>
  <sheetFormatPr defaultRowHeight="15" x14ac:dyDescent="0.25"/>
  <sheetData>
    <row r="1" spans="1:5" x14ac:dyDescent="0.25">
      <c r="A1" s="2" t="s">
        <v>14</v>
      </c>
      <c r="B1" s="2" t="s">
        <v>6</v>
      </c>
      <c r="C1" s="2" t="s">
        <v>5</v>
      </c>
      <c r="D1" s="2" t="s">
        <v>10</v>
      </c>
      <c r="E1" s="2" t="s">
        <v>4</v>
      </c>
    </row>
    <row r="2" spans="1:5" x14ac:dyDescent="0.25">
      <c r="A2" t="s">
        <v>15</v>
      </c>
      <c r="B2" t="s">
        <v>13</v>
      </c>
      <c r="C2" t="s">
        <v>0</v>
      </c>
      <c r="D2">
        <v>5</v>
      </c>
      <c r="E2">
        <f>'Now, Sum, Min, Max, Average, If'!$D$4*D2</f>
        <v>125</v>
      </c>
    </row>
    <row r="3" spans="1:5" x14ac:dyDescent="0.25">
      <c r="A3" t="s">
        <v>16</v>
      </c>
      <c r="B3" t="s">
        <v>13</v>
      </c>
      <c r="C3" t="s">
        <v>0</v>
      </c>
      <c r="D3">
        <v>5</v>
      </c>
      <c r="E3">
        <f>'Now, Sum, Min, Max, Average, If'!$D$4*D3</f>
        <v>125</v>
      </c>
    </row>
    <row r="4" spans="1:5" x14ac:dyDescent="0.25">
      <c r="A4" t="s">
        <v>17</v>
      </c>
      <c r="B4" t="s">
        <v>13</v>
      </c>
      <c r="C4" t="s">
        <v>0</v>
      </c>
      <c r="D4">
        <v>4</v>
      </c>
      <c r="E4">
        <f>'Now, Sum, Min, Max, Average, If'!$D$4*D4</f>
        <v>100</v>
      </c>
    </row>
    <row r="5" spans="1:5" x14ac:dyDescent="0.25">
      <c r="A5" t="s">
        <v>18</v>
      </c>
      <c r="B5" t="s">
        <v>13</v>
      </c>
      <c r="C5" t="s">
        <v>0</v>
      </c>
      <c r="D5">
        <v>4</v>
      </c>
      <c r="E5">
        <f>'Now, Sum, Min, Max, Average, If'!$D$4*D5</f>
        <v>100</v>
      </c>
    </row>
    <row r="6" spans="1:5" x14ac:dyDescent="0.25">
      <c r="A6" t="s">
        <v>15</v>
      </c>
      <c r="B6" t="s">
        <v>12</v>
      </c>
      <c r="C6" t="s">
        <v>0</v>
      </c>
      <c r="D6">
        <v>1</v>
      </c>
      <c r="E6">
        <f>'Now, Sum, Min, Max, Average, If'!$D$4*D6</f>
        <v>25</v>
      </c>
    </row>
    <row r="7" spans="1:5" x14ac:dyDescent="0.25">
      <c r="A7" t="s">
        <v>16</v>
      </c>
      <c r="B7" t="s">
        <v>12</v>
      </c>
      <c r="C7" t="s">
        <v>0</v>
      </c>
      <c r="D7">
        <v>2</v>
      </c>
      <c r="E7">
        <f>'Now, Sum, Min, Max, Average, If'!$D$4*D7</f>
        <v>50</v>
      </c>
    </row>
    <row r="8" spans="1:5" x14ac:dyDescent="0.25">
      <c r="A8" t="s">
        <v>17</v>
      </c>
      <c r="B8" t="s">
        <v>12</v>
      </c>
      <c r="C8" t="s">
        <v>0</v>
      </c>
      <c r="D8">
        <v>2</v>
      </c>
      <c r="E8">
        <f>'Now, Sum, Min, Max, Average, If'!$D$4*D8</f>
        <v>50</v>
      </c>
    </row>
    <row r="9" spans="1:5" x14ac:dyDescent="0.25">
      <c r="A9" t="s">
        <v>18</v>
      </c>
      <c r="B9" t="s">
        <v>12</v>
      </c>
      <c r="C9" t="s">
        <v>0</v>
      </c>
      <c r="D9">
        <v>2</v>
      </c>
      <c r="E9">
        <f>'Now, Sum, Min, Max, Average, If'!$D$4*D9</f>
        <v>50</v>
      </c>
    </row>
    <row r="10" spans="1:5" x14ac:dyDescent="0.25">
      <c r="A10" t="s">
        <v>15</v>
      </c>
      <c r="B10" t="s">
        <v>9</v>
      </c>
      <c r="C10" t="s">
        <v>0</v>
      </c>
      <c r="D10">
        <v>1</v>
      </c>
      <c r="E10">
        <f>'Now, Sum, Min, Max, Average, If'!$D$4*D10</f>
        <v>25</v>
      </c>
    </row>
    <row r="11" spans="1:5" x14ac:dyDescent="0.25">
      <c r="A11" t="s">
        <v>18</v>
      </c>
      <c r="B11" t="s">
        <v>9</v>
      </c>
      <c r="C11" t="s">
        <v>0</v>
      </c>
      <c r="D11">
        <v>1</v>
      </c>
      <c r="E11">
        <f>'Now, Sum, Min, Max, Average, If'!$D$4*D11</f>
        <v>25</v>
      </c>
    </row>
    <row r="12" spans="1:5" x14ac:dyDescent="0.25">
      <c r="A12" t="s">
        <v>15</v>
      </c>
      <c r="B12" t="s">
        <v>11</v>
      </c>
      <c r="C12" t="s">
        <v>1</v>
      </c>
      <c r="D12">
        <v>4</v>
      </c>
      <c r="E12">
        <f>'Now, Sum, Min, Max, Average, If'!$D$5*D12</f>
        <v>240</v>
      </c>
    </row>
    <row r="13" spans="1:5" x14ac:dyDescent="0.25">
      <c r="A13" t="s">
        <v>16</v>
      </c>
      <c r="B13" t="s">
        <v>11</v>
      </c>
      <c r="C13" t="s">
        <v>1</v>
      </c>
      <c r="D13">
        <v>4</v>
      </c>
      <c r="E13">
        <f>'Now, Sum, Min, Max, Average, If'!$D$5*D13</f>
        <v>240</v>
      </c>
    </row>
    <row r="14" spans="1:5" x14ac:dyDescent="0.25">
      <c r="A14" t="s">
        <v>17</v>
      </c>
      <c r="B14" t="s">
        <v>11</v>
      </c>
      <c r="C14" t="s">
        <v>1</v>
      </c>
      <c r="D14">
        <v>4</v>
      </c>
      <c r="E14">
        <f>'Now, Sum, Min, Max, Average, If'!$D$5*D14</f>
        <v>240</v>
      </c>
    </row>
    <row r="15" spans="1:5" x14ac:dyDescent="0.25">
      <c r="A15" t="s">
        <v>18</v>
      </c>
      <c r="B15" t="s">
        <v>11</v>
      </c>
      <c r="C15" t="s">
        <v>1</v>
      </c>
      <c r="D15">
        <v>4</v>
      </c>
      <c r="E15">
        <f>'Now, Sum, Min, Max, Average, If'!$D$5*D15</f>
        <v>240</v>
      </c>
    </row>
    <row r="16" spans="1:5" x14ac:dyDescent="0.25">
      <c r="A16" t="s">
        <v>15</v>
      </c>
      <c r="B16" t="s">
        <v>13</v>
      </c>
      <c r="C16" t="s">
        <v>1</v>
      </c>
      <c r="D16">
        <v>8</v>
      </c>
      <c r="E16">
        <f>'Now, Sum, Min, Max, Average, If'!$D$5*D16</f>
        <v>480</v>
      </c>
    </row>
    <row r="17" spans="1:5" x14ac:dyDescent="0.25">
      <c r="A17" t="s">
        <v>16</v>
      </c>
      <c r="B17" t="s">
        <v>13</v>
      </c>
      <c r="C17" t="s">
        <v>1</v>
      </c>
      <c r="D17">
        <v>7</v>
      </c>
      <c r="E17">
        <f>'Now, Sum, Min, Max, Average, If'!$D$5*D17</f>
        <v>420</v>
      </c>
    </row>
    <row r="18" spans="1:5" x14ac:dyDescent="0.25">
      <c r="A18" t="s">
        <v>17</v>
      </c>
      <c r="B18" t="s">
        <v>13</v>
      </c>
      <c r="C18" t="s">
        <v>1</v>
      </c>
      <c r="D18">
        <v>6</v>
      </c>
      <c r="E18">
        <f>'Now, Sum, Min, Max, Average, If'!$D$5*D18</f>
        <v>360</v>
      </c>
    </row>
    <row r="19" spans="1:5" x14ac:dyDescent="0.25">
      <c r="A19" t="s">
        <v>18</v>
      </c>
      <c r="B19" t="s">
        <v>13</v>
      </c>
      <c r="C19" t="s">
        <v>1</v>
      </c>
      <c r="D19">
        <v>8</v>
      </c>
      <c r="E19">
        <f>'Now, Sum, Min, Max, Average, If'!$D$5*D19</f>
        <v>480</v>
      </c>
    </row>
    <row r="20" spans="1:5" x14ac:dyDescent="0.25">
      <c r="A20" t="s">
        <v>15</v>
      </c>
      <c r="B20" t="s">
        <v>12</v>
      </c>
      <c r="C20" t="s">
        <v>1</v>
      </c>
      <c r="D20">
        <v>12</v>
      </c>
      <c r="E20">
        <f>'Now, Sum, Min, Max, Average, If'!$D$5*D20</f>
        <v>720</v>
      </c>
    </row>
    <row r="21" spans="1:5" x14ac:dyDescent="0.25">
      <c r="A21" t="s">
        <v>16</v>
      </c>
      <c r="B21" t="s">
        <v>12</v>
      </c>
      <c r="C21" t="s">
        <v>1</v>
      </c>
      <c r="D21">
        <v>10</v>
      </c>
      <c r="E21">
        <f>'Now, Sum, Min, Max, Average, If'!$D$5*D21</f>
        <v>600</v>
      </c>
    </row>
    <row r="22" spans="1:5" x14ac:dyDescent="0.25">
      <c r="A22" t="s">
        <v>17</v>
      </c>
      <c r="B22" t="s">
        <v>12</v>
      </c>
      <c r="C22" t="s">
        <v>1</v>
      </c>
      <c r="D22">
        <v>24</v>
      </c>
      <c r="E22">
        <f>'Now, Sum, Min, Max, Average, If'!$D$5*D22</f>
        <v>1440</v>
      </c>
    </row>
    <row r="23" spans="1:5" x14ac:dyDescent="0.25">
      <c r="A23" t="s">
        <v>18</v>
      </c>
      <c r="B23" t="s">
        <v>12</v>
      </c>
      <c r="C23" t="s">
        <v>1</v>
      </c>
      <c r="D23">
        <v>12</v>
      </c>
      <c r="E23">
        <f>'Now, Sum, Min, Max, Average, If'!$D$5*D23</f>
        <v>720</v>
      </c>
    </row>
    <row r="24" spans="1:5" x14ac:dyDescent="0.25">
      <c r="A24" t="s">
        <v>15</v>
      </c>
      <c r="B24" t="s">
        <v>9</v>
      </c>
      <c r="C24" t="s">
        <v>1</v>
      </c>
      <c r="D24">
        <v>8</v>
      </c>
      <c r="E24">
        <f>'Now, Sum, Min, Max, Average, If'!$D$5*D24</f>
        <v>480</v>
      </c>
    </row>
    <row r="25" spans="1:5" x14ac:dyDescent="0.25">
      <c r="A25" t="s">
        <v>18</v>
      </c>
      <c r="B25" t="s">
        <v>9</v>
      </c>
      <c r="C25" t="s">
        <v>1</v>
      </c>
      <c r="D25">
        <v>8</v>
      </c>
      <c r="E25">
        <f>'Now, Sum, Min, Max, Average, If'!$D$5*D25</f>
        <v>480</v>
      </c>
    </row>
    <row r="26" spans="1:5" x14ac:dyDescent="0.25">
      <c r="A26" t="s">
        <v>15</v>
      </c>
      <c r="B26" t="s">
        <v>11</v>
      </c>
      <c r="C26" t="s">
        <v>2</v>
      </c>
      <c r="D26">
        <v>4</v>
      </c>
      <c r="E26">
        <f>'Now, Sum, Min, Max, Average, If'!$D$6*D26</f>
        <v>140</v>
      </c>
    </row>
    <row r="27" spans="1:5" x14ac:dyDescent="0.25">
      <c r="A27" t="s">
        <v>16</v>
      </c>
      <c r="B27" t="s">
        <v>11</v>
      </c>
      <c r="C27" t="s">
        <v>2</v>
      </c>
      <c r="D27">
        <v>4</v>
      </c>
      <c r="E27">
        <f>'Now, Sum, Min, Max, Average, If'!$D$6*D27</f>
        <v>140</v>
      </c>
    </row>
    <row r="28" spans="1:5" x14ac:dyDescent="0.25">
      <c r="A28" t="s">
        <v>17</v>
      </c>
      <c r="B28" t="s">
        <v>11</v>
      </c>
      <c r="C28" t="s">
        <v>2</v>
      </c>
      <c r="D28">
        <v>4</v>
      </c>
      <c r="E28">
        <f>'Now, Sum, Min, Max, Average, If'!$D$6*D28</f>
        <v>140</v>
      </c>
    </row>
    <row r="29" spans="1:5" x14ac:dyDescent="0.25">
      <c r="A29" t="s">
        <v>18</v>
      </c>
      <c r="B29" t="s">
        <v>11</v>
      </c>
      <c r="C29" t="s">
        <v>2</v>
      </c>
      <c r="D29">
        <v>4</v>
      </c>
      <c r="E29">
        <f>'Now, Sum, Min, Max, Average, If'!$D$6*D29</f>
        <v>140</v>
      </c>
    </row>
    <row r="30" spans="1:5" x14ac:dyDescent="0.25">
      <c r="A30" t="s">
        <v>15</v>
      </c>
      <c r="B30" t="s">
        <v>13</v>
      </c>
      <c r="C30" t="s">
        <v>2</v>
      </c>
      <c r="D30">
        <v>12</v>
      </c>
      <c r="E30">
        <f>'Now, Sum, Min, Max, Average, If'!$D$6*D30</f>
        <v>420</v>
      </c>
    </row>
    <row r="31" spans="1:5" x14ac:dyDescent="0.25">
      <c r="A31" t="s">
        <v>16</v>
      </c>
      <c r="B31" t="s">
        <v>13</v>
      </c>
      <c r="C31" t="s">
        <v>2</v>
      </c>
      <c r="D31">
        <v>12</v>
      </c>
      <c r="E31">
        <f>'Now, Sum, Min, Max, Average, If'!$D$6*D31</f>
        <v>420</v>
      </c>
    </row>
    <row r="32" spans="1:5" x14ac:dyDescent="0.25">
      <c r="A32" t="s">
        <v>17</v>
      </c>
      <c r="B32" t="s">
        <v>13</v>
      </c>
      <c r="C32" t="s">
        <v>2</v>
      </c>
      <c r="D32">
        <v>12</v>
      </c>
      <c r="E32">
        <f>'Now, Sum, Min, Max, Average, If'!$D$6*D32</f>
        <v>420</v>
      </c>
    </row>
    <row r="33" spans="1:5" x14ac:dyDescent="0.25">
      <c r="A33" t="s">
        <v>18</v>
      </c>
      <c r="B33" t="s">
        <v>13</v>
      </c>
      <c r="C33" t="s">
        <v>2</v>
      </c>
      <c r="D33">
        <v>12</v>
      </c>
      <c r="E33">
        <f>'Now, Sum, Min, Max, Average, If'!$D$6*D33</f>
        <v>420</v>
      </c>
    </row>
    <row r="34" spans="1:5" x14ac:dyDescent="0.25">
      <c r="A34" t="s">
        <v>15</v>
      </c>
      <c r="B34" t="s">
        <v>9</v>
      </c>
      <c r="C34" t="s">
        <v>2</v>
      </c>
      <c r="D34">
        <v>4</v>
      </c>
      <c r="E34">
        <f>'Now, Sum, Min, Max, Average, If'!$D$6*D34</f>
        <v>140</v>
      </c>
    </row>
    <row r="35" spans="1:5" x14ac:dyDescent="0.25">
      <c r="A35" t="s">
        <v>18</v>
      </c>
      <c r="B35" t="s">
        <v>9</v>
      </c>
      <c r="C35" t="s">
        <v>2</v>
      </c>
      <c r="D35">
        <v>4</v>
      </c>
      <c r="E35">
        <f>'Now, Sum, Min, Max, Average, If'!$D$6*D35</f>
        <v>140</v>
      </c>
    </row>
  </sheetData>
  <sortState ref="A2:E40">
    <sortCondition ref="C2:C40"/>
    <sortCondition ref="B2:B40"/>
    <sortCondition ref="A2:A40" customList="First,Second,Third,Fourth"/>
  </sortState>
  <conditionalFormatting sqref="E1:E1048576">
    <cfRule type="top10" dxfId="0" priority="1" rank="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G11" sqref="G11"/>
    </sheetView>
  </sheetViews>
  <sheetFormatPr defaultRowHeight="15" outlineLevelRow="2" x14ac:dyDescent="0.25"/>
  <sheetData>
    <row r="1" spans="1:5" x14ac:dyDescent="0.25">
      <c r="A1" s="2" t="s">
        <v>14</v>
      </c>
      <c r="B1" s="2" t="s">
        <v>6</v>
      </c>
      <c r="C1" s="2" t="s">
        <v>5</v>
      </c>
      <c r="D1" s="2" t="s">
        <v>10</v>
      </c>
      <c r="E1" s="2" t="s">
        <v>4</v>
      </c>
    </row>
    <row r="2" spans="1:5" outlineLevel="2" x14ac:dyDescent="0.25">
      <c r="A2" t="s">
        <v>15</v>
      </c>
      <c r="B2" t="s">
        <v>13</v>
      </c>
      <c r="C2" t="s">
        <v>0</v>
      </c>
      <c r="D2">
        <v>5</v>
      </c>
      <c r="E2">
        <f>'Now, Sum, Min, Max, Average, If'!$D$4*D2</f>
        <v>125</v>
      </c>
    </row>
    <row r="3" spans="1:5" outlineLevel="2" x14ac:dyDescent="0.25">
      <c r="A3" t="s">
        <v>15</v>
      </c>
      <c r="B3" t="s">
        <v>12</v>
      </c>
      <c r="C3" t="s">
        <v>0</v>
      </c>
      <c r="D3">
        <v>1</v>
      </c>
      <c r="E3">
        <f>'Now, Sum, Min, Max, Average, If'!$D$4*D3</f>
        <v>25</v>
      </c>
    </row>
    <row r="4" spans="1:5" outlineLevel="2" x14ac:dyDescent="0.25">
      <c r="A4" t="s">
        <v>15</v>
      </c>
      <c r="B4" t="s">
        <v>9</v>
      </c>
      <c r="C4" t="s">
        <v>0</v>
      </c>
      <c r="D4">
        <v>1</v>
      </c>
      <c r="E4">
        <f>'Now, Sum, Min, Max, Average, If'!$D$4*D4</f>
        <v>25</v>
      </c>
    </row>
    <row r="5" spans="1:5" outlineLevel="2" x14ac:dyDescent="0.25">
      <c r="A5" t="s">
        <v>15</v>
      </c>
      <c r="B5" t="s">
        <v>11</v>
      </c>
      <c r="C5" t="s">
        <v>1</v>
      </c>
      <c r="D5">
        <v>4</v>
      </c>
      <c r="E5">
        <f>'Now, Sum, Min, Max, Average, If'!$D$5*D5</f>
        <v>240</v>
      </c>
    </row>
    <row r="6" spans="1:5" outlineLevel="2" x14ac:dyDescent="0.25">
      <c r="A6" t="s">
        <v>15</v>
      </c>
      <c r="B6" t="s">
        <v>13</v>
      </c>
      <c r="C6" t="s">
        <v>1</v>
      </c>
      <c r="D6">
        <v>8</v>
      </c>
      <c r="E6">
        <f>'Now, Sum, Min, Max, Average, If'!$D$5*D6</f>
        <v>480</v>
      </c>
    </row>
    <row r="7" spans="1:5" outlineLevel="2" x14ac:dyDescent="0.25">
      <c r="A7" t="s">
        <v>15</v>
      </c>
      <c r="B7" t="s">
        <v>12</v>
      </c>
      <c r="C7" t="s">
        <v>1</v>
      </c>
      <c r="D7">
        <v>12</v>
      </c>
      <c r="E7">
        <f>'Now, Sum, Min, Max, Average, If'!$D$5*D7</f>
        <v>720</v>
      </c>
    </row>
    <row r="8" spans="1:5" outlineLevel="2" x14ac:dyDescent="0.25">
      <c r="A8" t="s">
        <v>15</v>
      </c>
      <c r="B8" t="s">
        <v>9</v>
      </c>
      <c r="C8" t="s">
        <v>1</v>
      </c>
      <c r="D8">
        <v>8</v>
      </c>
      <c r="E8">
        <f>'Now, Sum, Min, Max, Average, If'!$D$5*D8</f>
        <v>480</v>
      </c>
    </row>
    <row r="9" spans="1:5" outlineLevel="2" x14ac:dyDescent="0.25">
      <c r="A9" t="s">
        <v>15</v>
      </c>
      <c r="B9" t="s">
        <v>11</v>
      </c>
      <c r="C9" t="s">
        <v>2</v>
      </c>
      <c r="D9">
        <v>4</v>
      </c>
      <c r="E9">
        <f>'Now, Sum, Min, Max, Average, If'!$D$6*D9</f>
        <v>140</v>
      </c>
    </row>
    <row r="10" spans="1:5" outlineLevel="2" x14ac:dyDescent="0.25">
      <c r="A10" t="s">
        <v>15</v>
      </c>
      <c r="B10" t="s">
        <v>13</v>
      </c>
      <c r="C10" t="s">
        <v>2</v>
      </c>
      <c r="D10">
        <v>12</v>
      </c>
      <c r="E10">
        <f>'Now, Sum, Min, Max, Average, If'!$D$6*D10</f>
        <v>420</v>
      </c>
    </row>
    <row r="11" spans="1:5" outlineLevel="2" x14ac:dyDescent="0.25">
      <c r="A11" t="s">
        <v>15</v>
      </c>
      <c r="B11" t="s">
        <v>9</v>
      </c>
      <c r="C11" t="s">
        <v>2</v>
      </c>
      <c r="D11">
        <v>4</v>
      </c>
      <c r="E11">
        <f>'Now, Sum, Min, Max, Average, If'!$D$6*D11</f>
        <v>140</v>
      </c>
    </row>
    <row r="12" spans="1:5" outlineLevel="1" x14ac:dyDescent="0.25">
      <c r="A12" s="3" t="s">
        <v>25</v>
      </c>
      <c r="E12">
        <f>SUBTOTAL(9,E2:E11)</f>
        <v>2795</v>
      </c>
    </row>
    <row r="13" spans="1:5" outlineLevel="2" x14ac:dyDescent="0.25">
      <c r="A13" t="s">
        <v>16</v>
      </c>
      <c r="B13" t="s">
        <v>13</v>
      </c>
      <c r="C13" t="s">
        <v>0</v>
      </c>
      <c r="D13">
        <v>5</v>
      </c>
      <c r="E13">
        <f>'Now, Sum, Min, Max, Average, If'!$D$4*D13</f>
        <v>125</v>
      </c>
    </row>
    <row r="14" spans="1:5" outlineLevel="2" x14ac:dyDescent="0.25">
      <c r="A14" t="s">
        <v>16</v>
      </c>
      <c r="B14" t="s">
        <v>12</v>
      </c>
      <c r="C14" t="s">
        <v>0</v>
      </c>
      <c r="D14">
        <v>2</v>
      </c>
      <c r="E14">
        <f>'Now, Sum, Min, Max, Average, If'!$D$4*D14</f>
        <v>50</v>
      </c>
    </row>
    <row r="15" spans="1:5" outlineLevel="2" x14ac:dyDescent="0.25">
      <c r="A15" t="s">
        <v>16</v>
      </c>
      <c r="B15" t="s">
        <v>11</v>
      </c>
      <c r="C15" t="s">
        <v>1</v>
      </c>
      <c r="D15">
        <v>4</v>
      </c>
      <c r="E15">
        <f>'Now, Sum, Min, Max, Average, If'!$D$5*D15</f>
        <v>240</v>
      </c>
    </row>
    <row r="16" spans="1:5" outlineLevel="2" x14ac:dyDescent="0.25">
      <c r="A16" t="s">
        <v>16</v>
      </c>
      <c r="B16" t="s">
        <v>13</v>
      </c>
      <c r="C16" t="s">
        <v>1</v>
      </c>
      <c r="D16">
        <v>7</v>
      </c>
      <c r="E16">
        <f>'Now, Sum, Min, Max, Average, If'!$D$5*D16</f>
        <v>420</v>
      </c>
    </row>
    <row r="17" spans="1:5" outlineLevel="2" x14ac:dyDescent="0.25">
      <c r="A17" t="s">
        <v>16</v>
      </c>
      <c r="B17" t="s">
        <v>12</v>
      </c>
      <c r="C17" t="s">
        <v>1</v>
      </c>
      <c r="D17">
        <v>10</v>
      </c>
      <c r="E17">
        <f>'Now, Sum, Min, Max, Average, If'!$D$5*D17</f>
        <v>600</v>
      </c>
    </row>
    <row r="18" spans="1:5" outlineLevel="2" x14ac:dyDescent="0.25">
      <c r="A18" t="s">
        <v>16</v>
      </c>
      <c r="B18" t="s">
        <v>11</v>
      </c>
      <c r="C18" t="s">
        <v>2</v>
      </c>
      <c r="D18">
        <v>4</v>
      </c>
      <c r="E18">
        <f>'Now, Sum, Min, Max, Average, If'!$D$6*D18</f>
        <v>140</v>
      </c>
    </row>
    <row r="19" spans="1:5" outlineLevel="2" x14ac:dyDescent="0.25">
      <c r="A19" t="s">
        <v>16</v>
      </c>
      <c r="B19" t="s">
        <v>13</v>
      </c>
      <c r="C19" t="s">
        <v>2</v>
      </c>
      <c r="D19">
        <v>12</v>
      </c>
      <c r="E19">
        <f>'Now, Sum, Min, Max, Average, If'!$D$6*D19</f>
        <v>420</v>
      </c>
    </row>
    <row r="20" spans="1:5" outlineLevel="1" x14ac:dyDescent="0.25">
      <c r="A20" s="3" t="s">
        <v>26</v>
      </c>
      <c r="E20">
        <f>SUBTOTAL(9,E13:E19)</f>
        <v>1995</v>
      </c>
    </row>
    <row r="21" spans="1:5" outlineLevel="2" x14ac:dyDescent="0.25">
      <c r="A21" t="s">
        <v>17</v>
      </c>
      <c r="B21" t="s">
        <v>13</v>
      </c>
      <c r="C21" t="s">
        <v>0</v>
      </c>
      <c r="D21">
        <v>4</v>
      </c>
      <c r="E21">
        <f>'Now, Sum, Min, Max, Average, If'!$D$4*D21</f>
        <v>100</v>
      </c>
    </row>
    <row r="22" spans="1:5" outlineLevel="2" x14ac:dyDescent="0.25">
      <c r="A22" t="s">
        <v>17</v>
      </c>
      <c r="B22" t="s">
        <v>12</v>
      </c>
      <c r="C22" t="s">
        <v>0</v>
      </c>
      <c r="D22">
        <v>2</v>
      </c>
      <c r="E22">
        <f>'Now, Sum, Min, Max, Average, If'!$D$4*D22</f>
        <v>50</v>
      </c>
    </row>
    <row r="23" spans="1:5" outlineLevel="2" x14ac:dyDescent="0.25">
      <c r="A23" t="s">
        <v>17</v>
      </c>
      <c r="B23" t="s">
        <v>11</v>
      </c>
      <c r="C23" t="s">
        <v>1</v>
      </c>
      <c r="D23">
        <v>4</v>
      </c>
      <c r="E23">
        <f>'Now, Sum, Min, Max, Average, If'!$D$5*D23</f>
        <v>240</v>
      </c>
    </row>
    <row r="24" spans="1:5" outlineLevel="2" x14ac:dyDescent="0.25">
      <c r="A24" t="s">
        <v>17</v>
      </c>
      <c r="B24" t="s">
        <v>13</v>
      </c>
      <c r="C24" t="s">
        <v>1</v>
      </c>
      <c r="D24">
        <v>6</v>
      </c>
      <c r="E24">
        <f>'Now, Sum, Min, Max, Average, If'!$D$5*D24</f>
        <v>360</v>
      </c>
    </row>
    <row r="25" spans="1:5" outlineLevel="2" x14ac:dyDescent="0.25">
      <c r="A25" t="s">
        <v>17</v>
      </c>
      <c r="B25" t="s">
        <v>12</v>
      </c>
      <c r="C25" t="s">
        <v>1</v>
      </c>
      <c r="D25">
        <v>24</v>
      </c>
      <c r="E25">
        <f>'Now, Sum, Min, Max, Average, If'!$D$5*D25</f>
        <v>1440</v>
      </c>
    </row>
    <row r="26" spans="1:5" outlineLevel="2" x14ac:dyDescent="0.25">
      <c r="A26" t="s">
        <v>17</v>
      </c>
      <c r="B26" t="s">
        <v>11</v>
      </c>
      <c r="C26" t="s">
        <v>2</v>
      </c>
      <c r="D26">
        <v>4</v>
      </c>
      <c r="E26">
        <f>'Now, Sum, Min, Max, Average, If'!$D$6*D26</f>
        <v>140</v>
      </c>
    </row>
    <row r="27" spans="1:5" outlineLevel="2" x14ac:dyDescent="0.25">
      <c r="A27" t="s">
        <v>17</v>
      </c>
      <c r="B27" t="s">
        <v>13</v>
      </c>
      <c r="C27" t="s">
        <v>2</v>
      </c>
      <c r="D27">
        <v>12</v>
      </c>
      <c r="E27">
        <f>'Now, Sum, Min, Max, Average, If'!$D$6*D27</f>
        <v>420</v>
      </c>
    </row>
    <row r="28" spans="1:5" outlineLevel="1" x14ac:dyDescent="0.25">
      <c r="A28" s="3" t="s">
        <v>27</v>
      </c>
      <c r="E28">
        <f>SUBTOTAL(9,E21:E27)</f>
        <v>2750</v>
      </c>
    </row>
    <row r="29" spans="1:5" outlineLevel="2" x14ac:dyDescent="0.25">
      <c r="A29" t="s">
        <v>18</v>
      </c>
      <c r="B29" t="s">
        <v>13</v>
      </c>
      <c r="C29" t="s">
        <v>0</v>
      </c>
      <c r="D29">
        <v>4</v>
      </c>
      <c r="E29">
        <f>'Now, Sum, Min, Max, Average, If'!$D$4*D29</f>
        <v>100</v>
      </c>
    </row>
    <row r="30" spans="1:5" outlineLevel="2" x14ac:dyDescent="0.25">
      <c r="A30" t="s">
        <v>18</v>
      </c>
      <c r="B30" t="s">
        <v>12</v>
      </c>
      <c r="C30" t="s">
        <v>0</v>
      </c>
      <c r="D30">
        <v>2</v>
      </c>
      <c r="E30">
        <f>'Now, Sum, Min, Max, Average, If'!$D$4*D30</f>
        <v>50</v>
      </c>
    </row>
    <row r="31" spans="1:5" outlineLevel="2" x14ac:dyDescent="0.25">
      <c r="A31" t="s">
        <v>18</v>
      </c>
      <c r="B31" t="s">
        <v>9</v>
      </c>
      <c r="C31" t="s">
        <v>0</v>
      </c>
      <c r="D31">
        <v>1</v>
      </c>
      <c r="E31">
        <f>'Now, Sum, Min, Max, Average, If'!$D$4*D31</f>
        <v>25</v>
      </c>
    </row>
    <row r="32" spans="1:5" outlineLevel="2" x14ac:dyDescent="0.25">
      <c r="A32" t="s">
        <v>18</v>
      </c>
      <c r="B32" t="s">
        <v>11</v>
      </c>
      <c r="C32" t="s">
        <v>1</v>
      </c>
      <c r="D32">
        <v>4</v>
      </c>
      <c r="E32">
        <f>'Now, Sum, Min, Max, Average, If'!$D$5*D32</f>
        <v>240</v>
      </c>
    </row>
    <row r="33" spans="1:5" outlineLevel="2" x14ac:dyDescent="0.25">
      <c r="A33" t="s">
        <v>18</v>
      </c>
      <c r="B33" t="s">
        <v>13</v>
      </c>
      <c r="C33" t="s">
        <v>1</v>
      </c>
      <c r="D33">
        <v>8</v>
      </c>
      <c r="E33">
        <f>'Now, Sum, Min, Max, Average, If'!$D$5*D33</f>
        <v>480</v>
      </c>
    </row>
    <row r="34" spans="1:5" outlineLevel="2" x14ac:dyDescent="0.25">
      <c r="A34" t="s">
        <v>18</v>
      </c>
      <c r="B34" t="s">
        <v>12</v>
      </c>
      <c r="C34" t="s">
        <v>1</v>
      </c>
      <c r="D34">
        <v>12</v>
      </c>
      <c r="E34">
        <f>'Now, Sum, Min, Max, Average, If'!$D$5*D34</f>
        <v>720</v>
      </c>
    </row>
    <row r="35" spans="1:5" outlineLevel="2" x14ac:dyDescent="0.25">
      <c r="A35" t="s">
        <v>18</v>
      </c>
      <c r="B35" t="s">
        <v>9</v>
      </c>
      <c r="C35" t="s">
        <v>1</v>
      </c>
      <c r="D35">
        <v>8</v>
      </c>
      <c r="E35">
        <f>'Now, Sum, Min, Max, Average, If'!$D$5*D35</f>
        <v>480</v>
      </c>
    </row>
    <row r="36" spans="1:5" outlineLevel="2" x14ac:dyDescent="0.25">
      <c r="A36" t="s">
        <v>18</v>
      </c>
      <c r="B36" t="s">
        <v>11</v>
      </c>
      <c r="C36" t="s">
        <v>2</v>
      </c>
      <c r="D36">
        <v>4</v>
      </c>
      <c r="E36">
        <f>'Now, Sum, Min, Max, Average, If'!$D$6*D36</f>
        <v>140</v>
      </c>
    </row>
    <row r="37" spans="1:5" outlineLevel="2" x14ac:dyDescent="0.25">
      <c r="A37" t="s">
        <v>18</v>
      </c>
      <c r="B37" t="s">
        <v>13</v>
      </c>
      <c r="C37" t="s">
        <v>2</v>
      </c>
      <c r="D37">
        <v>12</v>
      </c>
      <c r="E37">
        <f>'Now, Sum, Min, Max, Average, If'!$D$6*D37</f>
        <v>420</v>
      </c>
    </row>
    <row r="38" spans="1:5" outlineLevel="2" x14ac:dyDescent="0.25">
      <c r="A38" t="s">
        <v>18</v>
      </c>
      <c r="B38" t="s">
        <v>9</v>
      </c>
      <c r="C38" t="s">
        <v>2</v>
      </c>
      <c r="D38">
        <v>4</v>
      </c>
      <c r="E38">
        <f>'Now, Sum, Min, Max, Average, If'!$D$6*D38</f>
        <v>140</v>
      </c>
    </row>
    <row r="39" spans="1:5" outlineLevel="1" x14ac:dyDescent="0.25">
      <c r="A39" s="3" t="s">
        <v>28</v>
      </c>
      <c r="E39">
        <f>SUBTOTAL(9,E29:E38)</f>
        <v>2795</v>
      </c>
    </row>
    <row r="40" spans="1:5" x14ac:dyDescent="0.25">
      <c r="A40" s="3" t="s">
        <v>24</v>
      </c>
      <c r="E40">
        <f>SUBTOTAL(9,E2:E38)</f>
        <v>10335</v>
      </c>
    </row>
  </sheetData>
  <sortState ref="A2:E35">
    <sortCondition ref="A2:A35" customList="First,Second,Third,Fourth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35"/>
  <sheetViews>
    <sheetView workbookViewId="0">
      <selection activeCell="D1" sqref="D1"/>
    </sheetView>
  </sheetViews>
  <sheetFormatPr defaultRowHeight="15" x14ac:dyDescent="0.25"/>
  <cols>
    <col min="1" max="1" width="12.42578125" bestFit="1" customWidth="1"/>
    <col min="2" max="2" width="10.85546875" bestFit="1" customWidth="1"/>
    <col min="3" max="3" width="12" bestFit="1" customWidth="1"/>
    <col min="4" max="4" width="13.28515625" bestFit="1" customWidth="1"/>
    <col min="5" max="5" width="10.5703125" bestFit="1" customWidth="1"/>
  </cols>
  <sheetData>
    <row r="1" spans="1:5" x14ac:dyDescent="0.25">
      <c r="A1" s="2" t="s">
        <v>14</v>
      </c>
      <c r="B1" s="2" t="s">
        <v>6</v>
      </c>
      <c r="C1" s="2" t="s">
        <v>5</v>
      </c>
      <c r="D1" s="2" t="s">
        <v>10</v>
      </c>
      <c r="E1" s="2" t="s">
        <v>4</v>
      </c>
    </row>
    <row r="2" spans="1:5" hidden="1" x14ac:dyDescent="0.25">
      <c r="A2" t="s">
        <v>15</v>
      </c>
      <c r="B2" t="s">
        <v>13</v>
      </c>
      <c r="C2" t="s">
        <v>0</v>
      </c>
      <c r="D2">
        <v>5</v>
      </c>
      <c r="E2">
        <f>'Now, Sum, Min, Max, Average, If'!$D$4*D2</f>
        <v>125</v>
      </c>
    </row>
    <row r="3" spans="1:5" hidden="1" x14ac:dyDescent="0.25">
      <c r="A3" t="s">
        <v>16</v>
      </c>
      <c r="B3" t="s">
        <v>13</v>
      </c>
      <c r="C3" t="s">
        <v>0</v>
      </c>
      <c r="D3">
        <v>5</v>
      </c>
      <c r="E3">
        <f>'Now, Sum, Min, Max, Average, If'!$D$4*D3</f>
        <v>125</v>
      </c>
    </row>
    <row r="4" spans="1:5" hidden="1" x14ac:dyDescent="0.25">
      <c r="A4" t="s">
        <v>17</v>
      </c>
      <c r="B4" t="s">
        <v>13</v>
      </c>
      <c r="C4" t="s">
        <v>0</v>
      </c>
      <c r="D4">
        <v>4</v>
      </c>
      <c r="E4">
        <f>'Now, Sum, Min, Max, Average, If'!$D$4*D4</f>
        <v>100</v>
      </c>
    </row>
    <row r="5" spans="1:5" hidden="1" x14ac:dyDescent="0.25">
      <c r="A5" t="s">
        <v>18</v>
      </c>
      <c r="B5" t="s">
        <v>13</v>
      </c>
      <c r="C5" t="s">
        <v>0</v>
      </c>
      <c r="D5">
        <v>4</v>
      </c>
      <c r="E5">
        <f>'Now, Sum, Min, Max, Average, If'!$D$4*D5</f>
        <v>100</v>
      </c>
    </row>
    <row r="6" spans="1:5" hidden="1" x14ac:dyDescent="0.25">
      <c r="A6" t="s">
        <v>15</v>
      </c>
      <c r="B6" t="s">
        <v>12</v>
      </c>
      <c r="C6" t="s">
        <v>0</v>
      </c>
      <c r="D6">
        <v>1</v>
      </c>
      <c r="E6">
        <f>'Now, Sum, Min, Max, Average, If'!$D$4*D6</f>
        <v>25</v>
      </c>
    </row>
    <row r="7" spans="1:5" hidden="1" x14ac:dyDescent="0.25">
      <c r="A7" t="s">
        <v>16</v>
      </c>
      <c r="B7" t="s">
        <v>12</v>
      </c>
      <c r="C7" t="s">
        <v>0</v>
      </c>
      <c r="D7">
        <v>2</v>
      </c>
      <c r="E7">
        <f>'Now, Sum, Min, Max, Average, If'!$D$4*D7</f>
        <v>50</v>
      </c>
    </row>
    <row r="8" spans="1:5" hidden="1" x14ac:dyDescent="0.25">
      <c r="A8" t="s">
        <v>17</v>
      </c>
      <c r="B8" t="s">
        <v>12</v>
      </c>
      <c r="C8" t="s">
        <v>0</v>
      </c>
      <c r="D8">
        <v>2</v>
      </c>
      <c r="E8">
        <f>'Now, Sum, Min, Max, Average, If'!$D$4*D8</f>
        <v>50</v>
      </c>
    </row>
    <row r="9" spans="1:5" hidden="1" x14ac:dyDescent="0.25">
      <c r="A9" t="s">
        <v>18</v>
      </c>
      <c r="B9" t="s">
        <v>12</v>
      </c>
      <c r="C9" t="s">
        <v>0</v>
      </c>
      <c r="D9">
        <v>2</v>
      </c>
      <c r="E9">
        <f>'Now, Sum, Min, Max, Average, If'!$D$4*D9</f>
        <v>50</v>
      </c>
    </row>
    <row r="10" spans="1:5" hidden="1" x14ac:dyDescent="0.25">
      <c r="A10" t="s">
        <v>15</v>
      </c>
      <c r="B10" t="s">
        <v>9</v>
      </c>
      <c r="C10" t="s">
        <v>0</v>
      </c>
      <c r="D10">
        <v>1</v>
      </c>
      <c r="E10">
        <f>'Now, Sum, Min, Max, Average, If'!$D$4*D10</f>
        <v>25</v>
      </c>
    </row>
    <row r="11" spans="1:5" hidden="1" x14ac:dyDescent="0.25">
      <c r="A11" t="s">
        <v>18</v>
      </c>
      <c r="B11" t="s">
        <v>9</v>
      </c>
      <c r="C11" t="s">
        <v>0</v>
      </c>
      <c r="D11">
        <v>1</v>
      </c>
      <c r="E11">
        <f>'Now, Sum, Min, Max, Average, If'!$D$4*D11</f>
        <v>25</v>
      </c>
    </row>
    <row r="12" spans="1:5" hidden="1" x14ac:dyDescent="0.25">
      <c r="A12" t="s">
        <v>15</v>
      </c>
      <c r="B12" t="s">
        <v>11</v>
      </c>
      <c r="C12" t="s">
        <v>1</v>
      </c>
      <c r="D12">
        <v>4</v>
      </c>
      <c r="E12">
        <f>'Now, Sum, Min, Max, Average, If'!$D$5*D12</f>
        <v>240</v>
      </c>
    </row>
    <row r="13" spans="1:5" hidden="1" x14ac:dyDescent="0.25">
      <c r="A13" t="s">
        <v>16</v>
      </c>
      <c r="B13" t="s">
        <v>11</v>
      </c>
      <c r="C13" t="s">
        <v>1</v>
      </c>
      <c r="D13">
        <v>4</v>
      </c>
      <c r="E13">
        <f>'Now, Sum, Min, Max, Average, If'!$D$5*D13</f>
        <v>240</v>
      </c>
    </row>
    <row r="14" spans="1:5" x14ac:dyDescent="0.25">
      <c r="A14" t="s">
        <v>17</v>
      </c>
      <c r="B14" t="s">
        <v>11</v>
      </c>
      <c r="C14" t="s">
        <v>1</v>
      </c>
      <c r="D14">
        <v>4</v>
      </c>
      <c r="E14">
        <f>'Now, Sum, Min, Max, Average, If'!$D$5*D14</f>
        <v>240</v>
      </c>
    </row>
    <row r="15" spans="1:5" x14ac:dyDescent="0.25">
      <c r="A15" t="s">
        <v>18</v>
      </c>
      <c r="B15" t="s">
        <v>11</v>
      </c>
      <c r="C15" t="s">
        <v>1</v>
      </c>
      <c r="D15">
        <v>4</v>
      </c>
      <c r="E15">
        <f>'Now, Sum, Min, Max, Average, If'!$D$5*D15</f>
        <v>240</v>
      </c>
    </row>
    <row r="16" spans="1:5" hidden="1" x14ac:dyDescent="0.25">
      <c r="A16" t="s">
        <v>15</v>
      </c>
      <c r="B16" t="s">
        <v>13</v>
      </c>
      <c r="C16" t="s">
        <v>1</v>
      </c>
      <c r="D16">
        <v>8</v>
      </c>
      <c r="E16">
        <f>'Now, Sum, Min, Max, Average, If'!$D$5*D16</f>
        <v>480</v>
      </c>
    </row>
    <row r="17" spans="1:5" hidden="1" x14ac:dyDescent="0.25">
      <c r="A17" t="s">
        <v>16</v>
      </c>
      <c r="B17" t="s">
        <v>13</v>
      </c>
      <c r="C17" t="s">
        <v>1</v>
      </c>
      <c r="D17">
        <v>7</v>
      </c>
      <c r="E17">
        <f>'Now, Sum, Min, Max, Average, If'!$D$5*D17</f>
        <v>420</v>
      </c>
    </row>
    <row r="18" spans="1:5" x14ac:dyDescent="0.25">
      <c r="A18" t="s">
        <v>17</v>
      </c>
      <c r="B18" t="s">
        <v>13</v>
      </c>
      <c r="C18" t="s">
        <v>1</v>
      </c>
      <c r="D18">
        <v>6</v>
      </c>
      <c r="E18">
        <f>'Now, Sum, Min, Max, Average, If'!$D$5*D18</f>
        <v>360</v>
      </c>
    </row>
    <row r="19" spans="1:5" x14ac:dyDescent="0.25">
      <c r="A19" t="s">
        <v>18</v>
      </c>
      <c r="B19" t="s">
        <v>13</v>
      </c>
      <c r="C19" t="s">
        <v>1</v>
      </c>
      <c r="D19">
        <v>8</v>
      </c>
      <c r="E19">
        <f>'Now, Sum, Min, Max, Average, If'!$D$5*D19</f>
        <v>480</v>
      </c>
    </row>
    <row r="20" spans="1:5" hidden="1" x14ac:dyDescent="0.25">
      <c r="A20" t="s">
        <v>15</v>
      </c>
      <c r="B20" t="s">
        <v>12</v>
      </c>
      <c r="C20" t="s">
        <v>1</v>
      </c>
      <c r="D20">
        <v>12</v>
      </c>
      <c r="E20">
        <f>'Now, Sum, Min, Max, Average, If'!$D$5*D20</f>
        <v>720</v>
      </c>
    </row>
    <row r="21" spans="1:5" hidden="1" x14ac:dyDescent="0.25">
      <c r="A21" t="s">
        <v>16</v>
      </c>
      <c r="B21" t="s">
        <v>12</v>
      </c>
      <c r="C21" t="s">
        <v>1</v>
      </c>
      <c r="D21">
        <v>10</v>
      </c>
      <c r="E21">
        <f>'Now, Sum, Min, Max, Average, If'!$D$5*D21</f>
        <v>600</v>
      </c>
    </row>
    <row r="22" spans="1:5" x14ac:dyDescent="0.25">
      <c r="A22" t="s">
        <v>17</v>
      </c>
      <c r="B22" t="s">
        <v>12</v>
      </c>
      <c r="C22" t="s">
        <v>1</v>
      </c>
      <c r="D22">
        <v>24</v>
      </c>
      <c r="E22">
        <f>'Now, Sum, Min, Max, Average, If'!$D$5*D22</f>
        <v>1440</v>
      </c>
    </row>
    <row r="23" spans="1:5" x14ac:dyDescent="0.25">
      <c r="A23" t="s">
        <v>18</v>
      </c>
      <c r="B23" t="s">
        <v>12</v>
      </c>
      <c r="C23" t="s">
        <v>1</v>
      </c>
      <c r="D23">
        <v>12</v>
      </c>
      <c r="E23">
        <f>'Now, Sum, Min, Max, Average, If'!$D$5*D23</f>
        <v>720</v>
      </c>
    </row>
    <row r="24" spans="1:5" hidden="1" x14ac:dyDescent="0.25">
      <c r="A24" t="s">
        <v>15</v>
      </c>
      <c r="B24" t="s">
        <v>9</v>
      </c>
      <c r="C24" t="s">
        <v>1</v>
      </c>
      <c r="D24">
        <v>8</v>
      </c>
      <c r="E24">
        <f>'Now, Sum, Min, Max, Average, If'!$D$5*D24</f>
        <v>480</v>
      </c>
    </row>
    <row r="25" spans="1:5" x14ac:dyDescent="0.25">
      <c r="A25" t="s">
        <v>18</v>
      </c>
      <c r="B25" t="s">
        <v>9</v>
      </c>
      <c r="C25" t="s">
        <v>1</v>
      </c>
      <c r="D25">
        <v>8</v>
      </c>
      <c r="E25">
        <f>'Now, Sum, Min, Max, Average, If'!$D$5*D25</f>
        <v>480</v>
      </c>
    </row>
    <row r="26" spans="1:5" hidden="1" x14ac:dyDescent="0.25">
      <c r="A26" t="s">
        <v>15</v>
      </c>
      <c r="B26" t="s">
        <v>11</v>
      </c>
      <c r="C26" t="s">
        <v>2</v>
      </c>
      <c r="D26">
        <v>4</v>
      </c>
      <c r="E26">
        <f>'Now, Sum, Min, Max, Average, If'!$D$6*D26</f>
        <v>140</v>
      </c>
    </row>
    <row r="27" spans="1:5" hidden="1" x14ac:dyDescent="0.25">
      <c r="A27" t="s">
        <v>16</v>
      </c>
      <c r="B27" t="s">
        <v>11</v>
      </c>
      <c r="C27" t="s">
        <v>2</v>
      </c>
      <c r="D27">
        <v>4</v>
      </c>
      <c r="E27">
        <f>'Now, Sum, Min, Max, Average, If'!$D$6*D27</f>
        <v>140</v>
      </c>
    </row>
    <row r="28" spans="1:5" x14ac:dyDescent="0.25">
      <c r="A28" t="s">
        <v>17</v>
      </c>
      <c r="B28" t="s">
        <v>11</v>
      </c>
      <c r="C28" t="s">
        <v>2</v>
      </c>
      <c r="D28">
        <v>4</v>
      </c>
      <c r="E28">
        <f>'Now, Sum, Min, Max, Average, If'!$D$6*D28</f>
        <v>140</v>
      </c>
    </row>
    <row r="29" spans="1:5" x14ac:dyDescent="0.25">
      <c r="A29" t="s">
        <v>18</v>
      </c>
      <c r="B29" t="s">
        <v>11</v>
      </c>
      <c r="C29" t="s">
        <v>2</v>
      </c>
      <c r="D29">
        <v>4</v>
      </c>
      <c r="E29">
        <f>'Now, Sum, Min, Max, Average, If'!$D$6*D29</f>
        <v>140</v>
      </c>
    </row>
    <row r="30" spans="1:5" hidden="1" x14ac:dyDescent="0.25">
      <c r="A30" t="s">
        <v>15</v>
      </c>
      <c r="B30" t="s">
        <v>13</v>
      </c>
      <c r="C30" t="s">
        <v>2</v>
      </c>
      <c r="D30">
        <v>12</v>
      </c>
      <c r="E30">
        <f>'Now, Sum, Min, Max, Average, If'!$D$6*D30</f>
        <v>420</v>
      </c>
    </row>
    <row r="31" spans="1:5" hidden="1" x14ac:dyDescent="0.25">
      <c r="A31" t="s">
        <v>16</v>
      </c>
      <c r="B31" t="s">
        <v>13</v>
      </c>
      <c r="C31" t="s">
        <v>2</v>
      </c>
      <c r="D31">
        <v>12</v>
      </c>
      <c r="E31">
        <f>'Now, Sum, Min, Max, Average, If'!$D$6*D31</f>
        <v>420</v>
      </c>
    </row>
    <row r="32" spans="1:5" x14ac:dyDescent="0.25">
      <c r="A32" t="s">
        <v>17</v>
      </c>
      <c r="B32" t="s">
        <v>13</v>
      </c>
      <c r="C32" t="s">
        <v>2</v>
      </c>
      <c r="D32">
        <v>12</v>
      </c>
      <c r="E32">
        <f>'Now, Sum, Min, Max, Average, If'!$D$6*D32</f>
        <v>420</v>
      </c>
    </row>
    <row r="33" spans="1:5" x14ac:dyDescent="0.25">
      <c r="A33" t="s">
        <v>18</v>
      </c>
      <c r="B33" t="s">
        <v>13</v>
      </c>
      <c r="C33" t="s">
        <v>2</v>
      </c>
      <c r="D33">
        <v>12</v>
      </c>
      <c r="E33">
        <f>'Now, Sum, Min, Max, Average, If'!$D$6*D33</f>
        <v>420</v>
      </c>
    </row>
    <row r="34" spans="1:5" hidden="1" x14ac:dyDescent="0.25">
      <c r="A34" t="s">
        <v>15</v>
      </c>
      <c r="B34" t="s">
        <v>9</v>
      </c>
      <c r="C34" t="s">
        <v>2</v>
      </c>
      <c r="D34">
        <v>4</v>
      </c>
      <c r="E34">
        <f>'Now, Sum, Min, Max, Average, If'!$D$6*D34</f>
        <v>140</v>
      </c>
    </row>
    <row r="35" spans="1:5" x14ac:dyDescent="0.25">
      <c r="A35" t="s">
        <v>18</v>
      </c>
      <c r="B35" t="s">
        <v>9</v>
      </c>
      <c r="C35" t="s">
        <v>2</v>
      </c>
      <c r="D35">
        <v>4</v>
      </c>
      <c r="E35">
        <f>'Now, Sum, Min, Max, Average, If'!$D$6*D35</f>
        <v>140</v>
      </c>
    </row>
  </sheetData>
  <autoFilter ref="A1:E35">
    <filterColumn colId="0">
      <filters>
        <filter val="Fourth"/>
        <filter val="Third"/>
      </filters>
    </filterColumn>
    <filterColumn colId="2">
      <filters>
        <filter val="Lessons"/>
        <filter val="Training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J21" sqref="J21"/>
    </sheetView>
  </sheetViews>
  <sheetFormatPr defaultRowHeight="15" x14ac:dyDescent="0.25"/>
  <cols>
    <col min="2" max="2" width="9.28515625" bestFit="1" customWidth="1"/>
    <col min="3" max="5" width="10.5703125" bestFit="1" customWidth="1"/>
  </cols>
  <sheetData>
    <row r="1" spans="1:5" x14ac:dyDescent="0.25">
      <c r="A1" s="3" t="s">
        <v>29</v>
      </c>
    </row>
    <row r="3" spans="1:5" x14ac:dyDescent="0.25">
      <c r="A3" s="2"/>
      <c r="B3" s="2" t="s">
        <v>0</v>
      </c>
      <c r="C3" s="2" t="s">
        <v>1</v>
      </c>
      <c r="D3" s="2" t="s">
        <v>2</v>
      </c>
      <c r="E3" s="2" t="s">
        <v>19</v>
      </c>
    </row>
    <row r="4" spans="1:5" x14ac:dyDescent="0.25">
      <c r="A4" t="s">
        <v>13</v>
      </c>
      <c r="B4" s="6">
        <v>450</v>
      </c>
      <c r="C4" s="6">
        <v>1740</v>
      </c>
      <c r="D4" s="6">
        <v>1680</v>
      </c>
      <c r="E4" s="7">
        <f>SUM(B4:D4)</f>
        <v>3870</v>
      </c>
    </row>
    <row r="5" spans="1:5" x14ac:dyDescent="0.25">
      <c r="A5" t="s">
        <v>9</v>
      </c>
      <c r="B5" s="6">
        <v>50</v>
      </c>
      <c r="C5" s="6">
        <v>960</v>
      </c>
      <c r="D5" s="6">
        <v>280</v>
      </c>
      <c r="E5" s="7">
        <f t="shared" ref="E5:E7" si="0">SUM(B5:D5)</f>
        <v>1290</v>
      </c>
    </row>
    <row r="6" spans="1:5" x14ac:dyDescent="0.25">
      <c r="A6" t="s">
        <v>12</v>
      </c>
      <c r="B6" s="6">
        <v>175</v>
      </c>
      <c r="C6" s="6">
        <v>3480</v>
      </c>
      <c r="D6" s="6">
        <v>0</v>
      </c>
      <c r="E6" s="7">
        <f t="shared" si="0"/>
        <v>3655</v>
      </c>
    </row>
    <row r="7" spans="1:5" x14ac:dyDescent="0.25">
      <c r="A7" t="s">
        <v>11</v>
      </c>
      <c r="B7" s="6">
        <v>0</v>
      </c>
      <c r="C7" s="6">
        <v>960</v>
      </c>
      <c r="D7" s="6">
        <v>560</v>
      </c>
      <c r="E7" s="7">
        <f t="shared" si="0"/>
        <v>1520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I19" sqref="I19"/>
    </sheetView>
  </sheetViews>
  <sheetFormatPr defaultRowHeight="15" x14ac:dyDescent="0.25"/>
  <cols>
    <col min="1" max="1" width="13.140625" customWidth="1"/>
    <col min="2" max="2" width="16.28515625" customWidth="1"/>
    <col min="3" max="3" width="7.85546875" customWidth="1"/>
    <col min="4" max="4" width="8.140625" customWidth="1"/>
    <col min="5" max="5" width="11.28515625" bestFit="1" customWidth="1"/>
  </cols>
  <sheetData>
    <row r="1" spans="1:5" x14ac:dyDescent="0.25">
      <c r="A1" s="8" t="s">
        <v>6</v>
      </c>
      <c r="B1" t="s">
        <v>33</v>
      </c>
    </row>
    <row r="3" spans="1:5" x14ac:dyDescent="0.25">
      <c r="A3" s="8" t="s">
        <v>31</v>
      </c>
      <c r="B3" s="8" t="s">
        <v>32</v>
      </c>
    </row>
    <row r="4" spans="1:5" x14ac:dyDescent="0.25">
      <c r="A4" s="8" t="s">
        <v>30</v>
      </c>
      <c r="B4" t="s">
        <v>0</v>
      </c>
      <c r="C4" t="s">
        <v>1</v>
      </c>
      <c r="D4" t="s">
        <v>2</v>
      </c>
      <c r="E4" t="s">
        <v>24</v>
      </c>
    </row>
    <row r="5" spans="1:5" x14ac:dyDescent="0.25">
      <c r="A5" s="9" t="s">
        <v>15</v>
      </c>
      <c r="B5" s="10">
        <v>175</v>
      </c>
      <c r="C5" s="10">
        <v>1920</v>
      </c>
      <c r="D5" s="10">
        <v>700</v>
      </c>
      <c r="E5" s="10">
        <v>2795</v>
      </c>
    </row>
    <row r="6" spans="1:5" x14ac:dyDescent="0.25">
      <c r="A6" s="9" t="s">
        <v>16</v>
      </c>
      <c r="B6" s="10">
        <v>175</v>
      </c>
      <c r="C6" s="10">
        <v>1260</v>
      </c>
      <c r="D6" s="10">
        <v>560</v>
      </c>
      <c r="E6" s="10">
        <v>1995</v>
      </c>
    </row>
    <row r="7" spans="1:5" x14ac:dyDescent="0.25">
      <c r="A7" s="9" t="s">
        <v>17</v>
      </c>
      <c r="B7" s="10">
        <v>150</v>
      </c>
      <c r="C7" s="10">
        <v>2040</v>
      </c>
      <c r="D7" s="10">
        <v>560</v>
      </c>
      <c r="E7" s="10">
        <v>2750</v>
      </c>
    </row>
    <row r="8" spans="1:5" x14ac:dyDescent="0.25">
      <c r="A8" s="9" t="s">
        <v>18</v>
      </c>
      <c r="B8" s="10">
        <v>175</v>
      </c>
      <c r="C8" s="10">
        <v>1920</v>
      </c>
      <c r="D8" s="10">
        <v>700</v>
      </c>
      <c r="E8" s="10">
        <v>2795</v>
      </c>
    </row>
    <row r="9" spans="1:5" x14ac:dyDescent="0.25">
      <c r="A9" s="9" t="s">
        <v>24</v>
      </c>
      <c r="B9" s="10">
        <v>675</v>
      </c>
      <c r="C9" s="10">
        <v>7140</v>
      </c>
      <c r="D9" s="10">
        <v>2520</v>
      </c>
      <c r="E9" s="10">
        <v>10335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G20" sqref="G20"/>
    </sheetView>
  </sheetViews>
  <sheetFormatPr defaultRowHeight="15" x14ac:dyDescent="0.25"/>
  <cols>
    <col min="1" max="1" width="20.28515625" bestFit="1" customWidth="1"/>
    <col min="2" max="2" width="11.5703125" bestFit="1" customWidth="1"/>
    <col min="4" max="4" width="10.42578125" customWidth="1"/>
    <col min="9" max="9" width="22.7109375" customWidth="1"/>
    <col min="10" max="10" width="11.5703125" bestFit="1" customWidth="1"/>
    <col min="12" max="12" width="11.7109375" customWidth="1"/>
  </cols>
  <sheetData>
    <row r="1" spans="1:15" ht="15" customHeight="1" x14ac:dyDescent="0.25">
      <c r="A1" s="57" t="s">
        <v>77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s="4" customForma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4" customFormat="1" ht="16.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s="4" customFormat="1" ht="15" customHeight="1" x14ac:dyDescent="0.25">
      <c r="A6" s="58" t="s">
        <v>79</v>
      </c>
      <c r="B6" s="59"/>
      <c r="C6" s="59"/>
      <c r="D6" s="59"/>
      <c r="E6" s="35"/>
      <c r="F6" s="36"/>
      <c r="G6" s="12"/>
      <c r="H6" s="12"/>
      <c r="I6" s="58" t="s">
        <v>78</v>
      </c>
      <c r="J6" s="59"/>
      <c r="K6" s="59"/>
      <c r="L6" s="35"/>
      <c r="M6" s="35"/>
      <c r="N6" s="36"/>
      <c r="O6" s="12"/>
    </row>
    <row r="7" spans="1:15" x14ac:dyDescent="0.25">
      <c r="A7" s="37"/>
      <c r="B7" s="38"/>
      <c r="C7" s="38"/>
      <c r="D7" s="38"/>
      <c r="E7" s="38"/>
      <c r="F7" s="39"/>
      <c r="G7" s="11"/>
      <c r="H7" s="11"/>
      <c r="I7" s="37"/>
      <c r="J7" s="38"/>
      <c r="K7" s="38"/>
      <c r="L7" s="38"/>
      <c r="M7" s="38"/>
      <c r="N7" s="39"/>
      <c r="O7" s="11"/>
    </row>
    <row r="8" spans="1:15" x14ac:dyDescent="0.25">
      <c r="A8" s="40" t="s">
        <v>7</v>
      </c>
      <c r="B8" s="41"/>
      <c r="C8" s="41"/>
      <c r="D8" s="42" t="s">
        <v>36</v>
      </c>
      <c r="E8" s="41"/>
      <c r="F8" s="43"/>
      <c r="I8" s="40" t="s">
        <v>7</v>
      </c>
      <c r="J8" s="41"/>
      <c r="K8" s="41"/>
      <c r="L8" s="42" t="s">
        <v>36</v>
      </c>
      <c r="M8" s="41"/>
      <c r="N8" s="43"/>
    </row>
    <row r="9" spans="1:15" x14ac:dyDescent="0.25">
      <c r="A9" s="44" t="s">
        <v>1</v>
      </c>
      <c r="B9" s="45">
        <v>60</v>
      </c>
      <c r="C9" s="41"/>
      <c r="D9" s="41" t="s">
        <v>1</v>
      </c>
      <c r="E9" s="46">
        <f>60/60</f>
        <v>1</v>
      </c>
      <c r="F9" s="43" t="s">
        <v>60</v>
      </c>
      <c r="I9" s="44" t="s">
        <v>1</v>
      </c>
      <c r="J9" s="45">
        <v>60</v>
      </c>
      <c r="K9" s="41"/>
      <c r="L9" s="41" t="s">
        <v>1</v>
      </c>
      <c r="M9" s="46">
        <f>60/60</f>
        <v>1</v>
      </c>
      <c r="N9" s="43" t="s">
        <v>60</v>
      </c>
    </row>
    <row r="10" spans="1:15" x14ac:dyDescent="0.25">
      <c r="A10" s="44" t="s">
        <v>2</v>
      </c>
      <c r="B10" s="45">
        <v>35</v>
      </c>
      <c r="C10" s="41"/>
      <c r="D10" s="41" t="s">
        <v>2</v>
      </c>
      <c r="E10" s="41">
        <f>45/60</f>
        <v>0.75</v>
      </c>
      <c r="F10" s="43" t="s">
        <v>60</v>
      </c>
      <c r="I10" s="44" t="s">
        <v>2</v>
      </c>
      <c r="J10" s="45">
        <v>35</v>
      </c>
      <c r="K10" s="41"/>
      <c r="L10" s="41" t="s">
        <v>2</v>
      </c>
      <c r="M10" s="41">
        <f>45/60</f>
        <v>0.75</v>
      </c>
      <c r="N10" s="43" t="s">
        <v>60</v>
      </c>
    </row>
    <row r="11" spans="1:15" x14ac:dyDescent="0.25">
      <c r="A11" s="44" t="s">
        <v>0</v>
      </c>
      <c r="B11" s="45">
        <v>25</v>
      </c>
      <c r="C11" s="41"/>
      <c r="D11" s="41"/>
      <c r="E11" s="41"/>
      <c r="F11" s="43"/>
      <c r="I11" s="44" t="s">
        <v>0</v>
      </c>
      <c r="J11" s="45">
        <v>25</v>
      </c>
      <c r="K11" s="41"/>
      <c r="L11" s="41"/>
      <c r="M11" s="41"/>
      <c r="N11" s="43"/>
    </row>
    <row r="12" spans="1:15" x14ac:dyDescent="0.25">
      <c r="A12" s="44"/>
      <c r="B12" s="41"/>
      <c r="C12" s="41"/>
      <c r="D12" s="41"/>
      <c r="E12" s="41"/>
      <c r="F12" s="43"/>
      <c r="I12" s="44"/>
      <c r="J12" s="41"/>
      <c r="K12" s="41"/>
      <c r="L12" s="41"/>
      <c r="M12" s="41"/>
      <c r="N12" s="43"/>
    </row>
    <row r="13" spans="1:15" s="3" customFormat="1" x14ac:dyDescent="0.25">
      <c r="A13" s="40" t="s">
        <v>34</v>
      </c>
      <c r="B13" s="42"/>
      <c r="C13" s="42"/>
      <c r="D13" s="42"/>
      <c r="E13" s="42"/>
      <c r="F13" s="47"/>
      <c r="I13" s="40" t="s">
        <v>34</v>
      </c>
      <c r="J13" s="42"/>
      <c r="K13" s="42"/>
      <c r="L13" s="42"/>
      <c r="M13" s="42"/>
      <c r="N13" s="47"/>
    </row>
    <row r="14" spans="1:15" s="3" customFormat="1" x14ac:dyDescent="0.25">
      <c r="A14" s="48" t="s">
        <v>62</v>
      </c>
      <c r="B14" s="42"/>
      <c r="C14" s="42"/>
      <c r="D14" s="42"/>
      <c r="E14" s="42"/>
      <c r="F14" s="47"/>
      <c r="I14" s="48" t="s">
        <v>62</v>
      </c>
      <c r="J14" s="42"/>
      <c r="K14" s="42"/>
      <c r="L14" s="42"/>
      <c r="M14" s="42"/>
      <c r="N14" s="47"/>
    </row>
    <row r="15" spans="1:15" x14ac:dyDescent="0.25">
      <c r="A15" s="44" t="s">
        <v>64</v>
      </c>
      <c r="B15" s="41"/>
      <c r="C15" s="41"/>
      <c r="D15" s="41"/>
      <c r="E15" s="41"/>
      <c r="F15" s="43"/>
      <c r="I15" s="44" t="s">
        <v>63</v>
      </c>
      <c r="J15" s="41"/>
      <c r="K15" s="41"/>
      <c r="L15" s="41"/>
      <c r="M15" s="41"/>
      <c r="N15" s="43"/>
    </row>
    <row r="16" spans="1:15" x14ac:dyDescent="0.25">
      <c r="A16" s="44"/>
      <c r="B16" s="41"/>
      <c r="C16" s="41"/>
      <c r="D16" s="41"/>
      <c r="E16" s="41"/>
      <c r="F16" s="43"/>
      <c r="I16" s="44"/>
      <c r="J16" s="41"/>
      <c r="K16" s="41"/>
      <c r="L16" s="41"/>
      <c r="M16" s="41"/>
      <c r="N16" s="43"/>
    </row>
    <row r="17" spans="1:14" x14ac:dyDescent="0.25">
      <c r="A17" s="40" t="s">
        <v>35</v>
      </c>
      <c r="B17" s="41"/>
      <c r="C17" s="41"/>
      <c r="D17" s="42" t="s">
        <v>37</v>
      </c>
      <c r="E17" s="41"/>
      <c r="F17" s="43"/>
      <c r="I17" s="40" t="s">
        <v>35</v>
      </c>
      <c r="J17" s="41"/>
      <c r="K17" s="41"/>
      <c r="L17" s="42" t="s">
        <v>37</v>
      </c>
      <c r="M17" s="41"/>
      <c r="N17" s="43"/>
    </row>
    <row r="18" spans="1:14" x14ac:dyDescent="0.25">
      <c r="A18" s="44" t="s">
        <v>1</v>
      </c>
      <c r="B18" s="41">
        <v>240</v>
      </c>
      <c r="C18" s="41"/>
      <c r="D18" s="41" t="s">
        <v>1</v>
      </c>
      <c r="E18" s="41">
        <f>B18*E9</f>
        <v>240</v>
      </c>
      <c r="F18" s="43" t="s">
        <v>60</v>
      </c>
      <c r="I18" s="44" t="s">
        <v>1</v>
      </c>
      <c r="J18" s="41">
        <v>150</v>
      </c>
      <c r="K18" s="41"/>
      <c r="L18" s="41" t="s">
        <v>1</v>
      </c>
      <c r="M18" s="41">
        <f>J18*M9</f>
        <v>150</v>
      </c>
      <c r="N18" s="43" t="s">
        <v>60</v>
      </c>
    </row>
    <row r="19" spans="1:14" x14ac:dyDescent="0.25">
      <c r="A19" s="44" t="s">
        <v>2</v>
      </c>
      <c r="B19" s="41">
        <v>0</v>
      </c>
      <c r="C19" s="41"/>
      <c r="D19" s="41" t="s">
        <v>2</v>
      </c>
      <c r="E19" s="41">
        <f>B19*E10</f>
        <v>0</v>
      </c>
      <c r="F19" s="43" t="s">
        <v>60</v>
      </c>
      <c r="I19" s="44" t="s">
        <v>2</v>
      </c>
      <c r="J19" s="41">
        <v>0</v>
      </c>
      <c r="K19" s="41"/>
      <c r="L19" s="41" t="s">
        <v>2</v>
      </c>
      <c r="M19" s="41">
        <f>J19*M10</f>
        <v>0</v>
      </c>
      <c r="N19" s="43" t="s">
        <v>60</v>
      </c>
    </row>
    <row r="20" spans="1:14" x14ac:dyDescent="0.25">
      <c r="A20" s="44" t="s">
        <v>0</v>
      </c>
      <c r="B20" s="41">
        <v>10</v>
      </c>
      <c r="C20" s="41"/>
      <c r="D20" s="41" t="s">
        <v>59</v>
      </c>
      <c r="E20" s="41">
        <f>SUM(E18:E19)</f>
        <v>240</v>
      </c>
      <c r="F20" s="43" t="s">
        <v>60</v>
      </c>
      <c r="I20" s="44" t="s">
        <v>0</v>
      </c>
      <c r="J20" s="41">
        <v>10</v>
      </c>
      <c r="K20" s="41"/>
      <c r="L20" s="41" t="s">
        <v>59</v>
      </c>
      <c r="M20" s="41">
        <f>SUM(M18:M19)</f>
        <v>150</v>
      </c>
      <c r="N20" s="43" t="s">
        <v>60</v>
      </c>
    </row>
    <row r="21" spans="1:14" s="4" customFormat="1" x14ac:dyDescent="0.25">
      <c r="A21" s="44" t="s">
        <v>61</v>
      </c>
      <c r="B21" s="41">
        <f>B18+B19</f>
        <v>240</v>
      </c>
      <c r="C21" s="41"/>
      <c r="D21" s="41"/>
      <c r="E21" s="41"/>
      <c r="F21" s="43"/>
      <c r="I21" s="44" t="s">
        <v>61</v>
      </c>
      <c r="J21" s="41">
        <f>J18+J19</f>
        <v>150</v>
      </c>
      <c r="K21" s="41"/>
      <c r="L21" s="41"/>
      <c r="M21" s="41"/>
      <c r="N21" s="43"/>
    </row>
    <row r="22" spans="1:14" x14ac:dyDescent="0.25">
      <c r="A22" s="44"/>
      <c r="B22" s="41"/>
      <c r="C22" s="41"/>
      <c r="D22" s="41"/>
      <c r="E22" s="41"/>
      <c r="F22" s="43"/>
      <c r="I22" s="44"/>
      <c r="J22" s="41"/>
      <c r="K22" s="41"/>
      <c r="L22" s="41"/>
      <c r="M22" s="41"/>
      <c r="N22" s="43"/>
    </row>
    <row r="23" spans="1:14" x14ac:dyDescent="0.25">
      <c r="A23" s="49" t="s">
        <v>22</v>
      </c>
      <c r="B23" s="22">
        <f>B9*B18+B10*B19+B11*B20</f>
        <v>14650</v>
      </c>
      <c r="C23" s="21"/>
      <c r="D23" s="21"/>
      <c r="E23" s="21"/>
      <c r="F23" s="50"/>
      <c r="I23" s="49" t="s">
        <v>22</v>
      </c>
      <c r="J23" s="22">
        <f>J9*J18+J10*J19+J11*J20</f>
        <v>9250</v>
      </c>
      <c r="K23" s="21"/>
      <c r="L23" s="21"/>
      <c r="M23" s="21"/>
      <c r="N23" s="50"/>
    </row>
  </sheetData>
  <mergeCells count="3">
    <mergeCell ref="A1:O3"/>
    <mergeCell ref="A6:D6"/>
    <mergeCell ref="I6:K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H8" sqref="H8"/>
    </sheetView>
  </sheetViews>
  <sheetFormatPr defaultRowHeight="15" x14ac:dyDescent="0.25"/>
  <cols>
    <col min="5" max="5" width="11.85546875" bestFit="1" customWidth="1"/>
  </cols>
  <sheetData>
    <row r="1" spans="1:15" x14ac:dyDescent="0.25">
      <c r="A1" s="57" t="s">
        <v>43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4" spans="1:15" x14ac:dyDescent="0.25">
      <c r="A4" s="3" t="s">
        <v>38</v>
      </c>
      <c r="D4" s="13">
        <f>E8/C6+(E8*0.045/C6)</f>
        <v>600</v>
      </c>
    </row>
    <row r="5" spans="1:15" x14ac:dyDescent="0.25">
      <c r="A5" s="3" t="s">
        <v>39</v>
      </c>
      <c r="C5" s="14">
        <v>4.4999999999999998E-2</v>
      </c>
    </row>
    <row r="6" spans="1:15" x14ac:dyDescent="0.25">
      <c r="A6" s="3" t="s">
        <v>41</v>
      </c>
      <c r="C6" s="10">
        <v>36</v>
      </c>
      <c r="D6" s="1" t="s">
        <v>42</v>
      </c>
    </row>
    <row r="8" spans="1:15" x14ac:dyDescent="0.25">
      <c r="A8" s="3" t="s">
        <v>40</v>
      </c>
      <c r="E8" s="15">
        <v>20669.856459330142</v>
      </c>
    </row>
  </sheetData>
  <dataConsolidate/>
  <mergeCells count="1">
    <mergeCell ref="A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G14" sqref="G14"/>
    </sheetView>
  </sheetViews>
  <sheetFormatPr defaultRowHeight="15" x14ac:dyDescent="0.25"/>
  <cols>
    <col min="1" max="1" width="28" customWidth="1"/>
    <col min="2" max="2" width="12.5703125" bestFit="1" customWidth="1"/>
    <col min="4" max="4" width="9.140625" customWidth="1"/>
    <col min="6" max="6" width="15.28515625" customWidth="1"/>
  </cols>
  <sheetData>
    <row r="1" spans="1:14" ht="30.75" customHeight="1" x14ac:dyDescent="0.25">
      <c r="A1" s="57" t="s">
        <v>76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4"/>
      <c r="M1" s="4"/>
      <c r="N1" s="4"/>
    </row>
    <row r="2" spans="1:14" ht="12.75" customHeight="1" x14ac:dyDescent="0.25"/>
    <row r="3" spans="1:14" ht="32.25" customHeight="1" x14ac:dyDescent="0.25">
      <c r="A3" s="3" t="s">
        <v>50</v>
      </c>
      <c r="B3">
        <v>2</v>
      </c>
      <c r="D3" s="55" t="s">
        <v>7</v>
      </c>
      <c r="E3" s="55"/>
      <c r="F3" s="32" t="s">
        <v>55</v>
      </c>
    </row>
    <row r="4" spans="1:14" x14ac:dyDescent="0.25">
      <c r="A4" s="3" t="s">
        <v>51</v>
      </c>
      <c r="B4">
        <v>150</v>
      </c>
      <c r="D4" s="4" t="s">
        <v>1</v>
      </c>
      <c r="E4" s="6">
        <v>60</v>
      </c>
      <c r="F4">
        <v>240</v>
      </c>
    </row>
    <row r="5" spans="1:14" x14ac:dyDescent="0.25">
      <c r="A5" s="3" t="s">
        <v>52</v>
      </c>
      <c r="B5">
        <v>240</v>
      </c>
      <c r="D5" s="4" t="s">
        <v>2</v>
      </c>
      <c r="E5" s="6">
        <v>35</v>
      </c>
      <c r="F5" s="4">
        <v>0</v>
      </c>
    </row>
    <row r="6" spans="1:14" x14ac:dyDescent="0.25">
      <c r="A6" s="3" t="s">
        <v>81</v>
      </c>
      <c r="B6" s="6">
        <v>7</v>
      </c>
      <c r="D6" s="4" t="s">
        <v>0</v>
      </c>
      <c r="E6" s="6">
        <v>25</v>
      </c>
      <c r="F6" s="4">
        <v>10</v>
      </c>
    </row>
    <row r="7" spans="1:14" x14ac:dyDescent="0.25">
      <c r="A7" s="3" t="s">
        <v>82</v>
      </c>
      <c r="B7" s="7">
        <f>(E4*F4+E5*F5+E6*F6)*0.25</f>
        <v>3662.5</v>
      </c>
    </row>
    <row r="8" spans="1:14" s="4" customFormat="1" x14ac:dyDescent="0.25">
      <c r="A8" s="23"/>
      <c r="B8" s="7"/>
    </row>
    <row r="10" spans="1:14" s="4" customFormat="1" x14ac:dyDescent="0.25">
      <c r="A10" s="4" t="s">
        <v>56</v>
      </c>
      <c r="B10" s="7">
        <f>B4*B6+B7</f>
        <v>4712.5</v>
      </c>
    </row>
    <row r="11" spans="1:14" s="4" customFormat="1" x14ac:dyDescent="0.25">
      <c r="A11" s="21" t="s">
        <v>57</v>
      </c>
      <c r="B11" s="22">
        <f>E4*F4+E5*F5+E6*F6</f>
        <v>14650</v>
      </c>
    </row>
    <row r="12" spans="1:14" x14ac:dyDescent="0.25">
      <c r="A12" s="3" t="s">
        <v>58</v>
      </c>
      <c r="B12" s="53">
        <f>B11-B10</f>
        <v>9937.5</v>
      </c>
    </row>
  </sheetData>
  <scenarios current="2" show="2" sqref="B10 B11 B12">
    <scenario name="Only Self" locked="1" count="7" user="Kaitlin" comment="Created by Kaitlin on 9/25/2015_x000a_Modified by Kaitlin on 9/25/2015">
      <inputCells r="B3" val="1"/>
      <inputCells r="B4" val="150"/>
      <inputCells r="B5" val="150"/>
      <inputCells r="B6" val="0" numFmtId="44"/>
      <inputCells r="F4" val="150"/>
      <inputCells r="F5" val="0"/>
      <inputCells r="F6" val="10"/>
    </scenario>
    <scenario name="One Employee @ $10/hr" locked="1" count="7" user="Kaitlin" comment="Created by Kaitlin on 9/25/2015_x000a_Modified by Kaitlin on 9/25/2015">
      <inputCells r="B3" val="2"/>
      <inputCells r="B4" val="150"/>
      <inputCells r="B5" val="240"/>
      <inputCells r="B6" val="10" numFmtId="44"/>
      <inputCells r="F4" val="240"/>
      <inputCells r="F5" val="0"/>
      <inputCells r="F6" val="10"/>
    </scenario>
    <scenario name="One Employee @ $7/hr" locked="1" count="7" user="Kaitlin" comment="Created by Kaitlin on 9/25/2015_x000a_Modified by Kaitlin on 9/25/2015">
      <inputCells r="B3" val="2"/>
      <inputCells r="B4" val="150"/>
      <inputCells r="B5" val="240"/>
      <inputCells r="B6" val="7" numFmtId="44"/>
      <inputCells r="F4" val="240"/>
      <inputCells r="F5" val="0"/>
      <inputCells r="F6" val="10"/>
    </scenario>
  </scenarios>
  <mergeCells count="2">
    <mergeCell ref="A1:K1"/>
    <mergeCell ref="D3:E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19"/>
  <sheetViews>
    <sheetView showGridLines="0" workbookViewId="0">
      <selection activeCell="E20" sqref="E20"/>
    </sheetView>
  </sheetViews>
  <sheetFormatPr defaultRowHeight="15" outlineLevelRow="1" outlineLevelCol="1" x14ac:dyDescent="0.25"/>
  <cols>
    <col min="3" max="3" width="29.28515625" bestFit="1" customWidth="1"/>
    <col min="4" max="7" width="20.28515625" bestFit="1" customWidth="1" outlineLevel="1"/>
  </cols>
  <sheetData>
    <row r="1" spans="2:7" ht="15.75" thickBot="1" x14ac:dyDescent="0.3"/>
    <row r="2" spans="2:7" ht="15.75" x14ac:dyDescent="0.25">
      <c r="B2" s="27" t="s">
        <v>75</v>
      </c>
      <c r="C2" s="27"/>
      <c r="D2" s="18"/>
      <c r="E2" s="18"/>
      <c r="F2" s="18"/>
      <c r="G2" s="18"/>
    </row>
    <row r="3" spans="2:7" ht="15.75" collapsed="1" x14ac:dyDescent="0.25">
      <c r="B3" s="26"/>
      <c r="C3" s="26"/>
      <c r="D3" s="33" t="s">
        <v>45</v>
      </c>
      <c r="E3" s="33" t="s">
        <v>65</v>
      </c>
      <c r="F3" s="33" t="s">
        <v>66</v>
      </c>
      <c r="G3" s="33" t="s">
        <v>71</v>
      </c>
    </row>
    <row r="4" spans="2:7" ht="45" hidden="1" outlineLevel="1" x14ac:dyDescent="0.25">
      <c r="B4" s="28"/>
      <c r="C4" s="28"/>
      <c r="D4" s="16"/>
      <c r="E4" s="20" t="s">
        <v>67</v>
      </c>
      <c r="F4" s="20" t="s">
        <v>67</v>
      </c>
      <c r="G4" s="20" t="s">
        <v>67</v>
      </c>
    </row>
    <row r="5" spans="2:7" x14ac:dyDescent="0.25">
      <c r="B5" s="29" t="s">
        <v>44</v>
      </c>
      <c r="C5" s="29"/>
      <c r="D5" s="17"/>
      <c r="E5" s="17"/>
      <c r="F5" s="17"/>
      <c r="G5" s="17"/>
    </row>
    <row r="6" spans="2:7" outlineLevel="1" x14ac:dyDescent="0.25">
      <c r="B6" s="28"/>
      <c r="C6" s="28" t="s">
        <v>68</v>
      </c>
      <c r="D6" s="16">
        <v>2</v>
      </c>
      <c r="E6" s="19">
        <v>1</v>
      </c>
      <c r="F6" s="19">
        <v>2</v>
      </c>
      <c r="G6" s="19">
        <v>2</v>
      </c>
    </row>
    <row r="7" spans="2:7" outlineLevel="1" x14ac:dyDescent="0.25">
      <c r="B7" s="28"/>
      <c r="C7" s="28" t="s">
        <v>51</v>
      </c>
      <c r="D7" s="16">
        <v>150</v>
      </c>
      <c r="E7" s="19">
        <v>150</v>
      </c>
      <c r="F7" s="19">
        <v>150</v>
      </c>
      <c r="G7" s="19">
        <v>150</v>
      </c>
    </row>
    <row r="8" spans="2:7" outlineLevel="1" x14ac:dyDescent="0.25">
      <c r="B8" s="28"/>
      <c r="C8" s="28" t="s">
        <v>52</v>
      </c>
      <c r="D8" s="16">
        <v>240</v>
      </c>
      <c r="E8" s="19">
        <v>150</v>
      </c>
      <c r="F8" s="19">
        <v>240</v>
      </c>
      <c r="G8" s="19">
        <v>240</v>
      </c>
    </row>
    <row r="9" spans="2:7" outlineLevel="1" x14ac:dyDescent="0.25">
      <c r="B9" s="28"/>
      <c r="C9" s="28" t="s">
        <v>69</v>
      </c>
      <c r="D9" s="24">
        <v>7</v>
      </c>
      <c r="E9" s="34">
        <v>0</v>
      </c>
      <c r="F9" s="31">
        <v>10</v>
      </c>
      <c r="G9" s="31">
        <v>7</v>
      </c>
    </row>
    <row r="10" spans="2:7" outlineLevel="1" x14ac:dyDescent="0.25">
      <c r="B10" s="28"/>
      <c r="C10" s="28" t="s">
        <v>72</v>
      </c>
      <c r="D10" s="16">
        <v>240</v>
      </c>
      <c r="E10" s="19">
        <v>150</v>
      </c>
      <c r="F10" s="19">
        <v>240</v>
      </c>
      <c r="G10" s="19">
        <v>240</v>
      </c>
    </row>
    <row r="11" spans="2:7" outlineLevel="1" x14ac:dyDescent="0.25">
      <c r="B11" s="28"/>
      <c r="C11" s="28" t="s">
        <v>73</v>
      </c>
      <c r="D11" s="16">
        <v>0</v>
      </c>
      <c r="E11" s="19">
        <v>0</v>
      </c>
      <c r="F11" s="19">
        <v>0</v>
      </c>
      <c r="G11" s="19">
        <v>0</v>
      </c>
    </row>
    <row r="12" spans="2:7" outlineLevel="1" x14ac:dyDescent="0.25">
      <c r="B12" s="28"/>
      <c r="C12" s="28" t="s">
        <v>74</v>
      </c>
      <c r="D12" s="16">
        <v>10</v>
      </c>
      <c r="E12" s="19">
        <v>10</v>
      </c>
      <c r="F12" s="19">
        <v>10</v>
      </c>
      <c r="G12" s="19">
        <v>10</v>
      </c>
    </row>
    <row r="13" spans="2:7" x14ac:dyDescent="0.25">
      <c r="B13" s="29" t="s">
        <v>46</v>
      </c>
      <c r="C13" s="29"/>
      <c r="D13" s="17"/>
      <c r="E13" s="17"/>
      <c r="F13" s="17"/>
      <c r="G13" s="17"/>
    </row>
    <row r="14" spans="2:7" outlineLevel="1" x14ac:dyDescent="0.25">
      <c r="B14" s="28"/>
      <c r="C14" s="28" t="s">
        <v>70</v>
      </c>
      <c r="D14" s="24">
        <v>4712.5</v>
      </c>
      <c r="E14" s="24">
        <v>2312.5</v>
      </c>
      <c r="F14" s="24">
        <v>5162.5</v>
      </c>
      <c r="G14" s="24">
        <v>4712.5</v>
      </c>
    </row>
    <row r="15" spans="2:7" outlineLevel="1" x14ac:dyDescent="0.25">
      <c r="B15" s="28"/>
      <c r="C15" s="28" t="s">
        <v>54</v>
      </c>
      <c r="D15" s="24">
        <v>14650</v>
      </c>
      <c r="E15" s="24">
        <v>9250</v>
      </c>
      <c r="F15" s="24">
        <v>14650</v>
      </c>
      <c r="G15" s="24">
        <v>14650</v>
      </c>
    </row>
    <row r="16" spans="2:7" ht="15.75" outlineLevel="1" thickBot="1" x14ac:dyDescent="0.3">
      <c r="B16" s="30"/>
      <c r="C16" s="30" t="s">
        <v>53</v>
      </c>
      <c r="D16" s="25">
        <v>9937.5</v>
      </c>
      <c r="E16" s="25">
        <v>6937.5</v>
      </c>
      <c r="F16" s="25">
        <v>9487.5</v>
      </c>
      <c r="G16" s="25">
        <v>9937.5</v>
      </c>
    </row>
    <row r="17" spans="2:2" x14ac:dyDescent="0.25">
      <c r="B17" t="s">
        <v>47</v>
      </c>
    </row>
    <row r="18" spans="2:2" x14ac:dyDescent="0.25">
      <c r="B18" t="s">
        <v>48</v>
      </c>
    </row>
    <row r="19" spans="2:2" x14ac:dyDescent="0.25"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Now, Sum, Min, Max, Average, If</vt:lpstr>
      <vt:lpstr>Sort, Conditional Formatting</vt:lpstr>
      <vt:lpstr>Subtotals</vt:lpstr>
      <vt:lpstr>AutoFilter</vt:lpstr>
      <vt:lpstr>Chart</vt:lpstr>
      <vt:lpstr>Pivot Table, Pivot Chart</vt:lpstr>
      <vt:lpstr>Solver</vt:lpstr>
      <vt:lpstr>Goal Seek</vt:lpstr>
      <vt:lpstr>Scenario Data</vt:lpstr>
      <vt:lpstr>Scenario 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Kaitlin</dc:creator>
  <cp:lastModifiedBy>Hazel Deans</cp:lastModifiedBy>
  <dcterms:created xsi:type="dcterms:W3CDTF">2015-09-23T12:29:51Z</dcterms:created>
  <dcterms:modified xsi:type="dcterms:W3CDTF">2017-09-06T01:42:54Z</dcterms:modified>
</cp:coreProperties>
</file>